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11 金融学院√\02 金融学（国际金融英文班）\"/>
    </mc:Choice>
  </mc:AlternateContent>
  <xr:revisionPtr revIDLastSave="0" documentId="13_ncr:1_{B66ACA49-32E6-4A6E-9684-CE9D3DDF686A}" xr6:coauthVersionLast="36" xr6:coauthVersionMax="36" xr10:uidLastSave="{00000000-0000-0000-0000-000000000000}"/>
  <bookViews>
    <workbookView xWindow="0" yWindow="0" windowWidth="4425" windowHeight="2505" tabRatio="500" xr2:uid="{00000000-000D-0000-FFFF-FFFF00000000}"/>
  </bookViews>
  <sheets>
    <sheet name="Sheet2" sheetId="6" r:id="rId1"/>
  </sheets>
  <definedNames>
    <definedName name="_xlnm.Print_Area" localSheetId="0">Sheet2!$A$1:$S$75</definedName>
    <definedName name="_xlnm.Print_Titles" localSheetId="0">Sheet2!$1:$3</definedName>
  </definedNames>
  <calcPr calcId="191029"/>
</workbook>
</file>

<file path=xl/calcChain.xml><?xml version="1.0" encoding="utf-8"?>
<calcChain xmlns="http://schemas.openxmlformats.org/spreadsheetml/2006/main">
  <c r="K69" i="6" l="1"/>
  <c r="Q69" i="6"/>
  <c r="F69" i="6"/>
  <c r="I69" i="6"/>
  <c r="O20" i="6"/>
  <c r="O41" i="6" l="1"/>
  <c r="G42" i="6"/>
  <c r="H42" i="6"/>
  <c r="I42" i="6"/>
  <c r="K42" i="6"/>
  <c r="K70" i="6" s="1"/>
  <c r="L42" i="6"/>
  <c r="L73" i="6" s="1"/>
  <c r="M42" i="6"/>
  <c r="Q42" i="6"/>
  <c r="F42" i="6"/>
  <c r="F70" i="6" s="1"/>
  <c r="O36" i="6"/>
  <c r="O72" i="6"/>
  <c r="P72" i="6" s="1"/>
  <c r="O67" i="6"/>
  <c r="O66" i="6"/>
  <c r="O65" i="6"/>
  <c r="N63" i="6"/>
  <c r="O63" i="6" s="1"/>
  <c r="N62" i="6"/>
  <c r="O62" i="6" s="1"/>
  <c r="N61" i="6"/>
  <c r="O61" i="6" s="1"/>
  <c r="N60" i="6"/>
  <c r="O60" i="6" s="1"/>
  <c r="N59" i="6"/>
  <c r="P59" i="6" s="1"/>
  <c r="N58" i="6"/>
  <c r="O58" i="6" s="1"/>
  <c r="N57" i="6"/>
  <c r="O57" i="6" s="1"/>
  <c r="O56" i="6"/>
  <c r="N55" i="6"/>
  <c r="O55" i="6" s="1"/>
  <c r="N54" i="6"/>
  <c r="O54" i="6" s="1"/>
  <c r="N53" i="6"/>
  <c r="O53" i="6" s="1"/>
  <c r="N52" i="6"/>
  <c r="O51" i="6"/>
  <c r="Q50" i="6"/>
  <c r="P50" i="6"/>
  <c r="N50" i="6"/>
  <c r="O49" i="6"/>
  <c r="O48" i="6"/>
  <c r="O47" i="6"/>
  <c r="O46" i="6"/>
  <c r="O45" i="6"/>
  <c r="O44" i="6"/>
  <c r="O43" i="6"/>
  <c r="N40" i="6"/>
  <c r="O40" i="6" s="1"/>
  <c r="P39" i="6"/>
  <c r="O39" i="6"/>
  <c r="N38" i="6"/>
  <c r="O38" i="6" s="1"/>
  <c r="N37" i="6"/>
  <c r="O37" i="6" s="1"/>
  <c r="P36" i="6"/>
  <c r="P35" i="6"/>
  <c r="O35" i="6"/>
  <c r="N34" i="6"/>
  <c r="P33" i="6"/>
  <c r="O33" i="6"/>
  <c r="P32" i="6"/>
  <c r="O32" i="6"/>
  <c r="Q23" i="6"/>
  <c r="J73" i="6"/>
  <c r="I23" i="6"/>
  <c r="H23" i="6"/>
  <c r="G23" i="6"/>
  <c r="O22" i="6"/>
  <c r="O21" i="6"/>
  <c r="O19" i="6"/>
  <c r="P19" i="6" s="1"/>
  <c r="O18" i="6"/>
  <c r="P18" i="6" s="1"/>
  <c r="O17" i="6"/>
  <c r="P17" i="6" s="1"/>
  <c r="O16" i="6"/>
  <c r="P16" i="6" s="1"/>
  <c r="N15" i="6"/>
  <c r="O15" i="6" s="1"/>
  <c r="N14" i="6"/>
  <c r="O14" i="6" s="1"/>
  <c r="N13" i="6"/>
  <c r="O13" i="6" s="1"/>
  <c r="N12" i="6"/>
  <c r="O12" i="6" s="1"/>
  <c r="N9" i="6"/>
  <c r="O9" i="6" s="1"/>
  <c r="N8" i="6"/>
  <c r="O8" i="6" s="1"/>
  <c r="N7" i="6"/>
  <c r="O7" i="6" s="1"/>
  <c r="N6" i="6"/>
  <c r="O6" i="6" s="1"/>
  <c r="P6" i="6" s="1"/>
  <c r="N5" i="6"/>
  <c r="O5" i="6" s="1"/>
  <c r="P5" i="6" s="1"/>
  <c r="N4" i="6"/>
  <c r="O4" i="6" s="1"/>
  <c r="P4" i="6" s="1"/>
  <c r="J70" i="6"/>
  <c r="G70" i="6" l="1"/>
  <c r="N69" i="6"/>
  <c r="H73" i="6"/>
  <c r="N42" i="6"/>
  <c r="P62" i="6"/>
  <c r="P52" i="6"/>
  <c r="O52" i="6"/>
  <c r="P40" i="6"/>
  <c r="I73" i="6"/>
  <c r="P60" i="6"/>
  <c r="P38" i="6"/>
  <c r="P53" i="6"/>
  <c r="O59" i="6"/>
  <c r="P57" i="6"/>
  <c r="K73" i="6"/>
  <c r="O34" i="6"/>
  <c r="O42" i="6" s="1"/>
  <c r="P61" i="6"/>
  <c r="F73" i="6"/>
  <c r="P34" i="6"/>
  <c r="I70" i="6"/>
  <c r="G73" i="6"/>
  <c r="P37" i="6"/>
  <c r="O50" i="6"/>
  <c r="H70" i="6"/>
  <c r="N23" i="6"/>
  <c r="Q70" i="6"/>
  <c r="P7" i="6"/>
  <c r="P23" i="6" s="1"/>
  <c r="O23" i="6"/>
  <c r="Q73" i="6"/>
  <c r="O69" i="6" l="1"/>
  <c r="P69" i="6"/>
  <c r="N73" i="6"/>
  <c r="P42" i="6"/>
  <c r="P70" i="6" s="1"/>
  <c r="N70" i="6"/>
  <c r="O73" i="6"/>
  <c r="O70" i="6"/>
  <c r="P73" i="6" l="1"/>
</calcChain>
</file>

<file path=xl/sharedStrings.xml><?xml version="1.0" encoding="utf-8"?>
<sst xmlns="http://schemas.openxmlformats.org/spreadsheetml/2006/main" count="271" uniqueCount="184">
  <si>
    <t>060024A</t>
  </si>
  <si>
    <t>060012A</t>
  </si>
  <si>
    <t>060062B</t>
  </si>
  <si>
    <t>150011B</t>
  </si>
  <si>
    <t>150021B</t>
  </si>
  <si>
    <t>150031B</t>
  </si>
  <si>
    <t>150041B</t>
  </si>
  <si>
    <t>151113A</t>
    <phoneticPr fontId="3" type="noConversion"/>
  </si>
  <si>
    <t>150143A</t>
    <phoneticPr fontId="3" type="noConversion"/>
  </si>
  <si>
    <t>4+1+1</t>
    <phoneticPr fontId="2" type="noConversion"/>
  </si>
  <si>
    <t>060042B</t>
    <phoneticPr fontId="3" type="noConversion"/>
  </si>
  <si>
    <t>考试</t>
    <phoneticPr fontId="3" type="noConversion"/>
  </si>
  <si>
    <t>考查</t>
    <phoneticPr fontId="3" type="noConversion"/>
  </si>
  <si>
    <t>151133A</t>
    <phoneticPr fontId="3" type="noConversion"/>
  </si>
  <si>
    <t>151104A</t>
    <phoneticPr fontId="3" type="noConversion"/>
  </si>
  <si>
    <t>150263A</t>
  </si>
  <si>
    <t>111004A</t>
    <phoneticPr fontId="3" type="noConversion"/>
  </si>
  <si>
    <t>110694A</t>
    <phoneticPr fontId="3" type="noConversion"/>
  </si>
  <si>
    <t>113304A</t>
    <phoneticPr fontId="3" type="noConversion"/>
  </si>
  <si>
    <t>113614A</t>
    <phoneticPr fontId="3" type="noConversion"/>
  </si>
  <si>
    <t>外国语
学院</t>
    <phoneticPr fontId="3" type="noConversion"/>
  </si>
  <si>
    <t>课程类型</t>
    <phoneticPr fontId="3" type="noConversion"/>
  </si>
  <si>
    <t>序号</t>
    <phoneticPr fontId="3" type="noConversion"/>
  </si>
  <si>
    <t>课程代码</t>
    <phoneticPr fontId="3" type="noConversion"/>
  </si>
  <si>
    <t>课程名称</t>
    <phoneticPr fontId="3" type="noConversion"/>
  </si>
  <si>
    <t>学期课程周学时</t>
    <phoneticPr fontId="3" type="noConversion"/>
  </si>
  <si>
    <t>学
分
数</t>
    <phoneticPr fontId="3" type="noConversion"/>
  </si>
  <si>
    <t>总
学
时</t>
    <phoneticPr fontId="3" type="noConversion"/>
  </si>
  <si>
    <t>课时
分配</t>
    <phoneticPr fontId="3" type="noConversion"/>
  </si>
  <si>
    <t>课程
承担
单位</t>
    <phoneticPr fontId="3" type="noConversion"/>
  </si>
  <si>
    <t>考试
类型</t>
    <phoneticPr fontId="3" type="noConversion"/>
  </si>
  <si>
    <t>课堂</t>
    <phoneticPr fontId="3" type="noConversion"/>
  </si>
  <si>
    <t>实验</t>
    <phoneticPr fontId="3" type="noConversion"/>
  </si>
  <si>
    <t>通识教育</t>
    <phoneticPr fontId="3" type="noConversion"/>
  </si>
  <si>
    <t>通识教育必修课</t>
    <phoneticPr fontId="3" type="noConversion"/>
  </si>
  <si>
    <t>小计</t>
    <phoneticPr fontId="3" type="noConversion"/>
  </si>
  <si>
    <t>通识教育选修课</t>
    <phoneticPr fontId="3" type="noConversion"/>
  </si>
  <si>
    <t>≥2</t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</si>
  <si>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3" type="noConversion"/>
  </si>
  <si>
    <t>专业教育</t>
    <phoneticPr fontId="3" type="noConversion"/>
  </si>
  <si>
    <t>学
科
基
础
课</t>
    <phoneticPr fontId="3" type="noConversion"/>
  </si>
  <si>
    <t>总计</t>
    <phoneticPr fontId="3" type="noConversion"/>
  </si>
  <si>
    <t>金融学（国际金融英文班）本科学分制指导性教学计划表</t>
    <phoneticPr fontId="3" type="noConversion"/>
  </si>
  <si>
    <t>个性化教育</t>
    <phoneticPr fontId="3" type="noConversion"/>
  </si>
  <si>
    <t>≥6学分，可在本专业培养方案以外的专业课程（含专业必修课和专业选修课）中选择，与本专业教学计划所列课程相似的课程不得选修</t>
    <phoneticPr fontId="3" type="noConversion"/>
  </si>
  <si>
    <t>专业选修课</t>
    <phoneticPr fontId="2" type="noConversion"/>
  </si>
  <si>
    <t>考查</t>
    <phoneticPr fontId="2" type="noConversion"/>
  </si>
  <si>
    <r>
      <rPr>
        <sz val="9"/>
        <rFont val="宋体"/>
        <family val="3"/>
        <charset val="134"/>
      </rPr>
      <t>马克思主义学院</t>
    </r>
    <phoneticPr fontId="3" type="noConversion"/>
  </si>
  <si>
    <r>
      <rPr>
        <sz val="9"/>
        <rFont val="宋体"/>
        <family val="3"/>
        <charset val="134"/>
      </rPr>
      <t>考查</t>
    </r>
    <phoneticPr fontId="3" type="noConversion"/>
  </si>
  <si>
    <r>
      <rPr>
        <sz val="9"/>
        <rFont val="宋体"/>
        <family val="3"/>
        <charset val="134"/>
      </rPr>
      <t>考试</t>
    </r>
    <phoneticPr fontId="3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</si>
  <si>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</si>
  <si>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体育部</t>
    </r>
    <phoneticPr fontId="3" type="noConversion"/>
  </si>
  <si>
    <r>
      <rPr>
        <sz val="9"/>
        <rFont val="宋体"/>
        <family val="3"/>
        <charset val="134"/>
      </rPr>
      <t>金融学院</t>
    </r>
    <phoneticPr fontId="3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</si>
  <si>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</si>
  <si>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</si>
  <si>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</si>
  <si>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</si>
  <si>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</si>
  <si>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</si>
  <si>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</si>
  <si>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3" type="noConversion"/>
  </si>
  <si>
    <r>
      <rPr>
        <sz val="9"/>
        <rFont val="宋体"/>
        <family val="3"/>
        <charset val="134"/>
      </rPr>
      <t>小计</t>
    </r>
    <phoneticPr fontId="3" type="noConversion"/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</si>
  <si>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
Principles of Economics</t>
    </r>
    <phoneticPr fontId="2" type="noConversion"/>
  </si>
  <si>
    <r>
      <rPr>
        <sz val="9"/>
        <rFont val="宋体"/>
        <family val="3"/>
        <charset val="134"/>
      </rPr>
      <t>国际经管学院</t>
    </r>
    <phoneticPr fontId="3" type="noConversion"/>
  </si>
  <si>
    <r>
      <rPr>
        <sz val="9"/>
        <rFont val="宋体"/>
        <family val="3"/>
        <charset val="134"/>
      </rPr>
      <t>货币金融学</t>
    </r>
    <r>
      <rPr>
        <sz val="9"/>
        <rFont val="Times New Roman"/>
        <family val="1"/>
      </rPr>
      <t xml:space="preserve"> The Economics of Money, Banking and Financial Markets</t>
    </r>
    <phoneticPr fontId="3" type="noConversion"/>
  </si>
  <si>
    <r>
      <rPr>
        <sz val="9"/>
        <rFont val="宋体"/>
        <family val="3"/>
        <charset val="134"/>
      </rPr>
      <t xml:space="preserve">中级微观经济学
</t>
    </r>
    <r>
      <rPr>
        <sz val="9"/>
        <rFont val="Times New Roman"/>
        <family val="1"/>
      </rPr>
      <t>Intermediate Microeconomics</t>
    </r>
    <phoneticPr fontId="3" type="noConversion"/>
  </si>
  <si>
    <r>
      <rPr>
        <sz val="9"/>
        <rFont val="宋体"/>
        <family val="3"/>
        <charset val="134"/>
      </rPr>
      <t xml:space="preserve">中级宏观经济学
</t>
    </r>
    <r>
      <rPr>
        <sz val="9"/>
        <rFont val="Times New Roman"/>
        <family val="1"/>
      </rPr>
      <t>Intermediate Macroeconomics</t>
    </r>
    <phoneticPr fontId="3" type="noConversion"/>
  </si>
  <si>
    <r>
      <rPr>
        <sz val="9"/>
        <rFont val="宋体"/>
        <family val="3"/>
        <charset val="134"/>
      </rPr>
      <t xml:space="preserve">计量经济学
</t>
    </r>
    <r>
      <rPr>
        <sz val="9"/>
        <rFont val="Times New Roman"/>
        <family val="1"/>
      </rPr>
      <t>Econometrics</t>
    </r>
    <phoneticPr fontId="3" type="noConversion"/>
  </si>
  <si>
    <r>
      <rPr>
        <sz val="9"/>
        <rFont val="宋体"/>
        <family val="3"/>
        <charset val="134"/>
      </rPr>
      <t>小计</t>
    </r>
  </si>
  <si>
    <r>
      <rPr>
        <sz val="10"/>
        <rFont val="宋体"/>
        <family val="2"/>
        <charset val="134"/>
      </rPr>
      <t>注：要求学生第一学期参加英语四级考试，第二学期参加六级、雅思或者托福考试，第四学年参加</t>
    </r>
    <r>
      <rPr>
        <sz val="10"/>
        <rFont val="Times New Roman"/>
        <family val="1"/>
      </rPr>
      <t>CFA</t>
    </r>
    <r>
      <rPr>
        <sz val="10"/>
        <rFont val="宋体"/>
        <family val="2"/>
        <charset val="134"/>
      </rPr>
      <t>或者</t>
    </r>
    <r>
      <rPr>
        <sz val="10"/>
        <rFont val="Times New Roman"/>
        <family val="1"/>
      </rPr>
      <t>FRM</t>
    </r>
    <r>
      <rPr>
        <sz val="10"/>
        <rFont val="宋体"/>
        <family val="2"/>
        <charset val="134"/>
      </rPr>
      <t>资格证书考试。大二或大三暑假参加暑期学校课程。</t>
    </r>
    <phoneticPr fontId="3" type="noConversion"/>
  </si>
  <si>
    <r>
      <rPr>
        <sz val="9"/>
        <rFont val="宋体"/>
        <family val="3"/>
        <charset val="134"/>
      </rPr>
      <t>会计学原理</t>
    </r>
    <r>
      <rPr>
        <sz val="9"/>
        <rFont val="Times New Roman"/>
        <family val="1"/>
      </rPr>
      <t xml:space="preserve"> 
Accounting Principles</t>
    </r>
    <phoneticPr fontId="3" type="noConversion"/>
  </si>
  <si>
    <t>110762A</t>
    <phoneticPr fontId="3" type="noConversion"/>
  </si>
  <si>
    <t>110792B</t>
    <phoneticPr fontId="3" type="noConversion"/>
  </si>
  <si>
    <t>考查</t>
    <phoneticPr fontId="2" type="noConversion"/>
  </si>
  <si>
    <t>113693A</t>
    <phoneticPr fontId="2" type="noConversion"/>
  </si>
  <si>
    <t>专业必修课</t>
    <phoneticPr fontId="2" type="noConversion"/>
  </si>
  <si>
    <t>110083A</t>
    <phoneticPr fontId="2" type="noConversion"/>
  </si>
  <si>
    <t>金融学院</t>
    <phoneticPr fontId="3" type="noConversion"/>
  </si>
  <si>
    <t>考查</t>
    <phoneticPr fontId="3" type="noConversion"/>
  </si>
  <si>
    <t>060051B</t>
    <phoneticPr fontId="3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</si>
  <si>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3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</si>
  <si>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</si>
  <si>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</si>
  <si>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060041B</t>
    <phoneticPr fontId="3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</si>
  <si>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3" type="noConversion"/>
  </si>
  <si>
    <t>122206A</t>
  </si>
  <si>
    <t>统计学院</t>
  </si>
  <si>
    <t>考试</t>
  </si>
  <si>
    <t>123306A</t>
  </si>
  <si>
    <t>120043A</t>
  </si>
  <si>
    <t>120074A</t>
  </si>
  <si>
    <t>2+1</t>
  </si>
  <si>
    <t>信息学院</t>
  </si>
  <si>
    <t>070043B</t>
  </si>
  <si>
    <t>考查</t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</si>
  <si>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>Computer Application</t>
    </r>
    <phoneticPr fontId="3" type="noConversion"/>
  </si>
  <si>
    <t>国际经管学院</t>
    <phoneticPr fontId="3" type="noConversion"/>
  </si>
  <si>
    <t>110592B</t>
    <phoneticPr fontId="3" type="noConversion"/>
  </si>
  <si>
    <r>
      <rPr>
        <sz val="9"/>
        <rFont val="宋体"/>
        <family val="3"/>
        <charset val="134"/>
      </rPr>
      <t>国际金融英语</t>
    </r>
    <r>
      <rPr>
        <sz val="9"/>
        <rFont val="Times New Roman"/>
        <family val="1"/>
      </rPr>
      <t xml:space="preserve">                Financial English</t>
    </r>
    <phoneticPr fontId="3" type="noConversion"/>
  </si>
  <si>
    <r>
      <rPr>
        <sz val="9"/>
        <rFont val="宋体"/>
        <family val="3"/>
        <charset val="134"/>
      </rPr>
      <t>数学分析Ⅰ</t>
    </r>
    <r>
      <rPr>
        <sz val="9"/>
        <rFont val="Times New Roman"/>
        <family val="1"/>
      </rPr>
      <t> Mathematical Analysis I</t>
    </r>
    <phoneticPr fontId="3" type="noConversion"/>
  </si>
  <si>
    <r>
      <rPr>
        <sz val="9"/>
        <rFont val="宋体"/>
        <family val="3"/>
        <charset val="134"/>
      </rPr>
      <t>数学分析Ⅱ</t>
    </r>
    <r>
      <rPr>
        <sz val="9"/>
        <rFont val="Times New Roman"/>
        <family val="1"/>
      </rPr>
      <t> Mathematical Analysis</t>
    </r>
    <r>
      <rPr>
        <sz val="9"/>
        <rFont val="宋体"/>
        <family val="3"/>
        <charset val="134"/>
      </rPr>
      <t>Ⅱ</t>
    </r>
    <phoneticPr fontId="3" type="noConversion"/>
  </si>
  <si>
    <r>
      <rPr>
        <sz val="9"/>
        <rFont val="宋体"/>
        <family val="3"/>
        <charset val="134"/>
      </rPr>
      <t>数理金融</t>
    </r>
    <r>
      <rPr>
        <sz val="9"/>
        <rFont val="Times New Roman"/>
        <family val="1"/>
      </rPr>
      <t xml:space="preserve">                 Mathematical Finance</t>
    </r>
    <phoneticPr fontId="3" type="noConversion"/>
  </si>
  <si>
    <r>
      <rPr>
        <sz val="9"/>
        <rFont val="宋体"/>
        <family val="3"/>
        <charset val="134"/>
      </rPr>
      <t>金融建模</t>
    </r>
    <r>
      <rPr>
        <sz val="9"/>
        <rFont val="Times New Roman"/>
        <family val="1"/>
      </rPr>
      <t xml:space="preserve">                        Financial Modelling</t>
    </r>
    <phoneticPr fontId="3" type="noConversion"/>
  </si>
  <si>
    <t>112522B</t>
    <phoneticPr fontId="3" type="noConversion"/>
  </si>
  <si>
    <r>
      <rPr>
        <sz val="9"/>
        <rFont val="宋体"/>
        <family val="3"/>
        <charset val="134"/>
      </rPr>
      <t>线性代数</t>
    </r>
    <r>
      <rPr>
        <sz val="9"/>
        <rFont val="Times New Roman"/>
        <family val="1"/>
      </rPr>
      <t>Linear Algebra</t>
    </r>
    <phoneticPr fontId="3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</si>
  <si>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3" type="noConversion"/>
  </si>
  <si>
    <r>
      <rPr>
        <sz val="9"/>
        <rFont val="宋体"/>
        <family val="3"/>
        <charset val="134"/>
      </rPr>
      <t>金融计算机语言</t>
    </r>
    <r>
      <rPr>
        <sz val="9"/>
        <rFont val="Times New Roman"/>
        <family val="1"/>
      </rPr>
      <t xml:space="preserve"> 
Fiancial Computer Language </t>
    </r>
    <phoneticPr fontId="3" type="noConversion"/>
  </si>
  <si>
    <t>专业选修课合计</t>
    <phoneticPr fontId="14" type="noConversion"/>
  </si>
  <si>
    <t>必修课合计</t>
    <phoneticPr fontId="14" type="noConversion"/>
  </si>
  <si>
    <t>110724A</t>
    <phoneticPr fontId="14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</si>
  <si>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3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</si>
  <si>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</si>
  <si>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</si>
  <si>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</si>
  <si>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</si>
  <si>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3" type="noConversion"/>
  </si>
  <si>
    <t>110174A</t>
    <phoneticPr fontId="3" type="noConversion"/>
  </si>
  <si>
    <t>110314A</t>
    <phoneticPr fontId="3" type="noConversion"/>
  </si>
  <si>
    <r>
      <rPr>
        <sz val="9"/>
        <rFont val="宋体"/>
        <family val="3"/>
        <charset val="134"/>
      </rPr>
      <t>金融随机过程</t>
    </r>
    <r>
      <rPr>
        <sz val="9"/>
        <rFont val="Times New Roman"/>
        <family val="1"/>
      </rPr>
      <t xml:space="preserve">                Financial Stochastic Process</t>
    </r>
    <phoneticPr fontId="3" type="noConversion"/>
  </si>
  <si>
    <r>
      <rPr>
        <sz val="9"/>
        <rFont val="宋体"/>
        <family val="3"/>
        <charset val="134"/>
      </rPr>
      <t>财政学</t>
    </r>
    <r>
      <rPr>
        <sz val="9"/>
        <rFont val="Times New Roman"/>
        <family val="1"/>
      </rPr>
      <t xml:space="preserve">                                 Public Finance</t>
    </r>
    <phoneticPr fontId="14" type="noConversion"/>
  </si>
  <si>
    <t>2+1</t>
    <phoneticPr fontId="14" type="noConversion"/>
  </si>
  <si>
    <t>财税学院</t>
    <phoneticPr fontId="14" type="noConversion"/>
  </si>
  <si>
    <t>考查</t>
    <phoneticPr fontId="14" type="noConversion"/>
  </si>
  <si>
    <t>1+1</t>
    <phoneticPr fontId="14" type="noConversion"/>
  </si>
  <si>
    <t>110411B</t>
    <phoneticPr fontId="3" type="noConversion"/>
  </si>
  <si>
    <t>090012B</t>
    <phoneticPr fontId="3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</si>
  <si>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3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</si>
  <si>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3" type="noConversion"/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</si>
  <si>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3" type="noConversion"/>
  </si>
  <si>
    <t>110372A</t>
    <phoneticPr fontId="14" type="noConversion"/>
  </si>
  <si>
    <t>112552B</t>
    <phoneticPr fontId="2" type="noConversion"/>
  </si>
  <si>
    <t>考试</t>
    <phoneticPr fontId="14" type="noConversion"/>
  </si>
  <si>
    <t>030023A</t>
    <phoneticPr fontId="3" type="noConversion"/>
  </si>
  <si>
    <t>120263A</t>
    <phoneticPr fontId="3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</si>
  <si>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>statistics</t>
    </r>
    <phoneticPr fontId="3" type="noConversion"/>
  </si>
  <si>
    <t>060142B</t>
    <phoneticPr fontId="3" type="noConversion"/>
  </si>
  <si>
    <t>4+1+1</t>
    <phoneticPr fontId="2" type="noConversion"/>
  </si>
  <si>
    <t>个性化课程</t>
    <phoneticPr fontId="2" type="noConversion"/>
  </si>
  <si>
    <r>
      <rPr>
        <sz val="9"/>
        <rFont val="宋体"/>
        <family val="3"/>
        <charset val="134"/>
      </rPr>
      <t>程序设计基础（</t>
    </r>
    <r>
      <rPr>
        <sz val="9"/>
        <rFont val="Times New Roman"/>
        <family val="1"/>
      </rPr>
      <t>C</t>
    </r>
    <r>
      <rPr>
        <sz val="9"/>
        <rFont val="宋体"/>
        <family val="3"/>
        <charset val="134"/>
      </rPr>
      <t xml:space="preserve">语言）
</t>
    </r>
    <r>
      <rPr>
        <sz val="9"/>
        <rFont val="Times New Roman"/>
        <family val="1"/>
      </rPr>
      <t>Fundamentals of Program Design (C Language)</t>
    </r>
    <phoneticPr fontId="3" type="noConversion"/>
  </si>
  <si>
    <r>
      <rPr>
        <sz val="9"/>
        <rFont val="宋体"/>
        <family val="3"/>
        <charset val="134"/>
      </rPr>
      <t>应用写作</t>
    </r>
    <r>
      <rPr>
        <sz val="9"/>
        <rFont val="Times New Roman"/>
        <family val="1"/>
      </rPr>
      <t>Practical Writing</t>
    </r>
    <phoneticPr fontId="3" type="noConversion"/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</si>
  <si>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>Political Economy</t>
    </r>
    <phoneticPr fontId="3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</si>
  <si>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</si>
  <si>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考试</t>
    </r>
  </si>
  <si>
    <t>110074A</t>
    <phoneticPr fontId="2" type="noConversion"/>
  </si>
  <si>
    <r>
      <rPr>
        <sz val="9"/>
        <rFont val="宋体"/>
        <family val="3"/>
        <charset val="134"/>
      </rPr>
      <t>中国金融专题</t>
    </r>
    <r>
      <rPr>
        <sz val="9"/>
        <rFont val="Times New Roman"/>
        <family val="1"/>
      </rPr>
      <t xml:space="preserve">                   Chinese Financial Subject</t>
    </r>
    <phoneticPr fontId="3" type="noConversion"/>
  </si>
  <si>
    <t>110982B</t>
    <phoneticPr fontId="2" type="noConversion"/>
  </si>
  <si>
    <r>
      <rPr>
        <sz val="9"/>
        <rFont val="宋体"/>
        <family val="3"/>
        <charset val="134"/>
      </rPr>
      <t>注册金融分析师（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）专题（双语）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</si>
  <si>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110993B</t>
    <phoneticPr fontId="2" type="noConversion"/>
  </si>
  <si>
    <t>111002B</t>
    <phoneticPr fontId="2" type="noConversion"/>
  </si>
  <si>
    <t>110713B</t>
    <phoneticPr fontId="2" type="noConversion"/>
  </si>
  <si>
    <t>131602B</t>
    <phoneticPr fontId="2" type="noConversion"/>
  </si>
  <si>
    <t>111012A</t>
    <phoneticPr fontId="2" type="noConversion"/>
  </si>
  <si>
    <r>
      <rPr>
        <sz val="9"/>
        <rFont val="宋体"/>
        <family val="3"/>
        <charset val="134"/>
      </rPr>
      <t xml:space="preserve">金融计量学（英语）
</t>
    </r>
    <r>
      <rPr>
        <sz val="9"/>
        <rFont val="Times New Roman"/>
        <family val="1"/>
      </rPr>
      <t>Financial Econometrics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</si>
  <si>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公司金融（英语）</t>
    </r>
    <r>
      <rPr>
        <sz val="9"/>
        <rFont val="Times New Roman"/>
        <family val="1"/>
      </rPr>
      <t xml:space="preserve">  
Corporate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 xml:space="preserve"> </t>
    </r>
    <phoneticPr fontId="3" type="noConversion"/>
  </si>
  <si>
    <r>
      <rPr>
        <sz val="9"/>
        <rFont val="宋体"/>
        <family val="3"/>
        <charset val="134"/>
      </rPr>
      <t>投资学（英语）</t>
    </r>
    <r>
      <rPr>
        <sz val="9"/>
        <rFont val="Times New Roman"/>
        <family val="1"/>
      </rPr>
      <t xml:space="preserve"> Investments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</si>
  <si>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国际金融（英语）</t>
    </r>
    <r>
      <rPr>
        <sz val="9"/>
        <rFont val="Times New Roman"/>
        <family val="1"/>
      </rPr>
      <t xml:space="preserve"> International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</si>
  <si>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商业银行经营管理（英语）</t>
    </r>
    <r>
      <rPr>
        <sz val="9"/>
        <rFont val="Times New Roman"/>
        <family val="1"/>
      </rPr>
      <t xml:space="preserve"> Bank Mangement and Financial Services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</si>
  <si>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 xml:space="preserve">固定收益证券（英语）
</t>
    </r>
    <r>
      <rPr>
        <sz val="9"/>
        <rFont val="Times New Roman"/>
        <family val="1"/>
      </rPr>
      <t>Fixed Income Securities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3" type="noConversion"/>
  </si>
  <si>
    <t>112602B</t>
    <phoneticPr fontId="3" type="noConversion"/>
  </si>
  <si>
    <t>考查</t>
    <phoneticPr fontId="3" type="noConversion"/>
  </si>
  <si>
    <r>
      <rPr>
        <sz val="9"/>
        <rFont val="宋体"/>
        <family val="3"/>
        <charset val="134"/>
      </rPr>
      <t>文传学院</t>
    </r>
    <phoneticPr fontId="3" type="noConversion"/>
  </si>
  <si>
    <r>
      <rPr>
        <sz val="9"/>
        <rFont val="宋体"/>
        <family val="3"/>
        <charset val="134"/>
      </rPr>
      <t>金融学院</t>
    </r>
    <phoneticPr fontId="3" type="noConversion"/>
  </si>
  <si>
    <r>
      <rPr>
        <sz val="9"/>
        <rFont val="宋体"/>
        <family val="3"/>
        <charset val="134"/>
      </rPr>
      <t>金融衍生工具（英语）</t>
    </r>
    <r>
      <rPr>
        <sz val="9"/>
        <rFont val="Times New Roman"/>
        <family val="1"/>
      </rPr>
      <t xml:space="preserve"> Derivative financial instruments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2" type="noConversion"/>
  </si>
  <si>
    <r>
      <rPr>
        <sz val="9"/>
        <rFont val="宋体"/>
        <family val="3"/>
        <charset val="134"/>
      </rPr>
      <t>国际结算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
International Settlement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</si>
  <si>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家庭金融</t>
    </r>
    <r>
      <rPr>
        <sz val="9"/>
        <rFont val="Times New Roman"/>
        <family val="1"/>
      </rPr>
      <t xml:space="preserve"> 
Personal finance</t>
    </r>
    <phoneticPr fontId="3" type="noConversion"/>
  </si>
  <si>
    <r>
      <rPr>
        <sz val="9"/>
        <rFont val="宋体"/>
        <family val="3"/>
        <charset val="134"/>
      </rPr>
      <t>金融风险分析师专题（双语）</t>
    </r>
    <r>
      <rPr>
        <sz val="9"/>
        <rFont val="Times New Roman"/>
        <family val="1"/>
      </rPr>
      <t>FRM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</si>
  <si>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以上专业选修课，第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学期至少选修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学分，第</t>
    </r>
    <r>
      <rPr>
        <sz val="9"/>
        <rFont val="Times New Roman"/>
        <family val="1"/>
      </rPr>
      <t>5</t>
    </r>
    <r>
      <rPr>
        <sz val="9"/>
        <rFont val="宋体"/>
        <family val="3"/>
        <charset val="134"/>
      </rPr>
      <t>学期至少选修</t>
    </r>
    <r>
      <rPr>
        <sz val="9"/>
        <rFont val="Times New Roman"/>
        <family val="1"/>
      </rPr>
      <t>7</t>
    </r>
    <r>
      <rPr>
        <sz val="9"/>
        <rFont val="宋体"/>
        <family val="3"/>
        <charset val="134"/>
      </rPr>
      <t>学分，第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学期至少选修</t>
    </r>
    <r>
      <rPr>
        <sz val="9"/>
        <rFont val="Times New Roman"/>
        <family val="1"/>
      </rPr>
      <t>9</t>
    </r>
    <r>
      <rPr>
        <sz val="9"/>
        <rFont val="宋体"/>
        <family val="3"/>
        <charset val="134"/>
      </rPr>
      <t>学分，合计至少要选够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学时。</t>
    </r>
    <phoneticPr fontId="3" type="noConversion"/>
  </si>
  <si>
    <r>
      <rPr>
        <sz val="9"/>
        <rFont val="宋体"/>
        <family val="3"/>
        <charset val="134"/>
      </rPr>
      <t>国际经济与贸易（双语）</t>
    </r>
    <r>
      <rPr>
        <sz val="9"/>
        <rFont val="Times New Roman"/>
        <family val="1"/>
      </rPr>
      <t>International Trade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</si>
  <si>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金融风险管理</t>
    </r>
    <r>
      <rPr>
        <sz val="9"/>
        <rFont val="Times New Roman"/>
        <family val="1"/>
      </rPr>
      <t>Financial Risk Management</t>
    </r>
    <phoneticPr fontId="3" type="noConversion"/>
  </si>
  <si>
    <r>
      <rPr>
        <sz val="9"/>
        <rFont val="宋体"/>
        <family val="3"/>
        <charset val="134"/>
      </rPr>
      <t>金融学科导论</t>
    </r>
    <r>
      <rPr>
        <sz val="9"/>
        <rFont val="Times New Roman"/>
        <family val="1"/>
      </rPr>
      <t xml:space="preserve"> Introduction of International Finance</t>
    </r>
    <phoneticPr fontId="3" type="noConversion"/>
  </si>
  <si>
    <r>
      <rPr>
        <sz val="9"/>
        <rFont val="宋体"/>
        <family val="3"/>
        <charset val="134"/>
      </rPr>
      <t>英语口语（外教）</t>
    </r>
    <r>
      <rPr>
        <sz val="9"/>
        <rFont val="Times New Roman"/>
        <family val="1"/>
      </rPr>
      <t xml:space="preserve"> Spoken English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foreign language teacher)</t>
    </r>
    <phoneticPr fontId="3" type="noConversion"/>
  </si>
  <si>
    <r>
      <rPr>
        <sz val="9"/>
        <rFont val="宋体"/>
        <family val="3"/>
        <charset val="134"/>
      </rPr>
      <t>国际金融市场（英语）</t>
    </r>
    <r>
      <rPr>
        <sz val="9"/>
        <rFont val="Times New Roman"/>
        <family val="1"/>
      </rPr>
      <t xml:space="preserve">
International Finance Markets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</si>
  <si>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跨国公司金融</t>
    </r>
    <r>
      <rPr>
        <sz val="9"/>
        <rFont val="Times New Roman"/>
        <family val="1"/>
      </rPr>
      <t xml:space="preserve">
Multinational Finance</t>
    </r>
    <phoneticPr fontId="3" type="noConversion"/>
  </si>
  <si>
    <t>111194A</t>
    <phoneticPr fontId="2" type="noConversion"/>
  </si>
  <si>
    <t>130576A</t>
    <phoneticPr fontId="3" type="noConversion"/>
  </si>
  <si>
    <t>外国语
学院</t>
    <phoneticPr fontId="3" type="noConversion"/>
  </si>
  <si>
    <t>130586A</t>
    <phoneticPr fontId="3" type="noConversion"/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</si>
  <si>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3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</si>
  <si>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</si>
  <si>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3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</si>
  <si>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3" type="noConversion"/>
  </si>
  <si>
    <t xml:space="preserve"> 071201B </t>
    <phoneticPr fontId="2" type="noConversion"/>
  </si>
  <si>
    <t>0+1</t>
    <phoneticPr fontId="2" type="noConversion"/>
  </si>
  <si>
    <t>保险与风险管理（英语） Insurance and risk management （English）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</si>
</sst>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7" x14ac:knownFonts="1">
    <font>
      <sz val="12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1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name val="宋体"/>
      <family val="3"/>
      <charset val="134"/>
      <scheme val="minor"/>
    </font>
    <font>
      <sz val="10"/>
      <name val="Times New Roman"/>
      <family val="1"/>
    </font>
    <font>
      <sz val="10"/>
      <name val="宋体"/>
      <family val="2"/>
      <charset val="134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>
      <alignment vertical="center" wrapText="1"/>
    </xf>
    <xf numFmtId="0" fontId="5" fillId="0" borderId="0">
      <alignment vertical="center"/>
    </xf>
    <xf numFmtId="0" fontId="5" fillId="0" borderId="0">
      <alignment vertical="center"/>
    </xf>
  </cellStyleXfs>
  <cellXfs count="88">
    <xf numFmtId="0" fontId="0" fillId="0" borderId="0" xfId="0"/>
    <xf numFmtId="0" fontId="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2" xfId="1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/>
    </xf>
    <xf numFmtId="176" fontId="10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2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0" fontId="10" fillId="0" borderId="2" xfId="1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255" wrapText="1"/>
    </xf>
    <xf numFmtId="0" fontId="2" fillId="0" borderId="7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vertical="center" wrapText="1"/>
    </xf>
  </cellXfs>
  <cellStyles count="4">
    <cellStyle name="常规" xfId="0" builtinId="0"/>
    <cellStyle name="常规 2" xfId="1" xr:uid="{00000000-0005-0000-0000-000001000000}"/>
    <cellStyle name="常规 3" xfId="2" xr:uid="{00000000-0005-0000-0000-000002000000}"/>
    <cellStyle name="常规 4" xfId="3" xr:uid="{00000000-0005-0000-0000-000003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75"/>
  <sheetViews>
    <sheetView tabSelected="1" topLeftCell="A40" zoomScale="115" zoomScaleNormal="115" workbookViewId="0">
      <selection activeCell="L47" sqref="L47"/>
    </sheetView>
  </sheetViews>
  <sheetFormatPr defaultRowHeight="15" x14ac:dyDescent="0.15"/>
  <cols>
    <col min="1" max="2" width="2.25" style="13" customWidth="1"/>
    <col min="3" max="3" width="3" style="13" customWidth="1"/>
    <col min="4" max="4" width="6.75" style="13" customWidth="1"/>
    <col min="5" max="5" width="16.75" style="16" customWidth="1"/>
    <col min="6" max="13" width="3.5" style="13" customWidth="1"/>
    <col min="14" max="14" width="3.75" style="13" customWidth="1"/>
    <col min="15" max="15" width="4.625" style="13" customWidth="1"/>
    <col min="16" max="16" width="4.5" style="13" customWidth="1"/>
    <col min="17" max="17" width="3.875" style="13" customWidth="1"/>
    <col min="18" max="18" width="8" style="13" customWidth="1"/>
    <col min="19" max="19" width="3.75" style="13" customWidth="1"/>
    <col min="20" max="254" width="9" style="2"/>
    <col min="255" max="256" width="3.125" style="2" customWidth="1"/>
    <col min="257" max="257" width="3" style="2" customWidth="1"/>
    <col min="258" max="258" width="7.125" style="2" customWidth="1"/>
    <col min="259" max="259" width="22.625" style="2" customWidth="1"/>
    <col min="260" max="260" width="6" style="2" customWidth="1"/>
    <col min="261" max="267" width="3.5" style="2" customWidth="1"/>
    <col min="268" max="268" width="4.125" style="2" customWidth="1"/>
    <col min="269" max="269" width="6.875" style="2" customWidth="1"/>
    <col min="270" max="270" width="4.875" style="2" customWidth="1"/>
    <col min="271" max="271" width="5.75" style="2" customWidth="1"/>
    <col min="272" max="272" width="7.125" style="2" customWidth="1"/>
    <col min="273" max="273" width="3.875" style="2" customWidth="1"/>
    <col min="274" max="274" width="87.75" style="2" customWidth="1"/>
    <col min="275" max="510" width="9" style="2"/>
    <col min="511" max="512" width="3.125" style="2" customWidth="1"/>
    <col min="513" max="513" width="3" style="2" customWidth="1"/>
    <col min="514" max="514" width="7.125" style="2" customWidth="1"/>
    <col min="515" max="515" width="22.625" style="2" customWidth="1"/>
    <col min="516" max="516" width="6" style="2" customWidth="1"/>
    <col min="517" max="523" width="3.5" style="2" customWidth="1"/>
    <col min="524" max="524" width="4.125" style="2" customWidth="1"/>
    <col min="525" max="525" width="6.875" style="2" customWidth="1"/>
    <col min="526" max="526" width="4.875" style="2" customWidth="1"/>
    <col min="527" max="527" width="5.75" style="2" customWidth="1"/>
    <col min="528" max="528" width="7.125" style="2" customWidth="1"/>
    <col min="529" max="529" width="3.875" style="2" customWidth="1"/>
    <col min="530" max="530" width="87.75" style="2" customWidth="1"/>
    <col min="531" max="766" width="9" style="2"/>
    <col min="767" max="768" width="3.125" style="2" customWidth="1"/>
    <col min="769" max="769" width="3" style="2" customWidth="1"/>
    <col min="770" max="770" width="7.125" style="2" customWidth="1"/>
    <col min="771" max="771" width="22.625" style="2" customWidth="1"/>
    <col min="772" max="772" width="6" style="2" customWidth="1"/>
    <col min="773" max="779" width="3.5" style="2" customWidth="1"/>
    <col min="780" max="780" width="4.125" style="2" customWidth="1"/>
    <col min="781" max="781" width="6.875" style="2" customWidth="1"/>
    <col min="782" max="782" width="4.875" style="2" customWidth="1"/>
    <col min="783" max="783" width="5.75" style="2" customWidth="1"/>
    <col min="784" max="784" width="7.125" style="2" customWidth="1"/>
    <col min="785" max="785" width="3.875" style="2" customWidth="1"/>
    <col min="786" max="786" width="87.75" style="2" customWidth="1"/>
    <col min="787" max="1022" width="9" style="2"/>
    <col min="1023" max="1024" width="3.125" style="2" customWidth="1"/>
    <col min="1025" max="1025" width="3" style="2" customWidth="1"/>
    <col min="1026" max="1026" width="7.125" style="2" customWidth="1"/>
    <col min="1027" max="1027" width="22.625" style="2" customWidth="1"/>
    <col min="1028" max="1028" width="6" style="2" customWidth="1"/>
    <col min="1029" max="1035" width="3.5" style="2" customWidth="1"/>
    <col min="1036" max="1036" width="4.125" style="2" customWidth="1"/>
    <col min="1037" max="1037" width="6.875" style="2" customWidth="1"/>
    <col min="1038" max="1038" width="4.875" style="2" customWidth="1"/>
    <col min="1039" max="1039" width="5.75" style="2" customWidth="1"/>
    <col min="1040" max="1040" width="7.125" style="2" customWidth="1"/>
    <col min="1041" max="1041" width="3.875" style="2" customWidth="1"/>
    <col min="1042" max="1042" width="87.75" style="2" customWidth="1"/>
    <col min="1043" max="1278" width="9" style="2"/>
    <col min="1279" max="1280" width="3.125" style="2" customWidth="1"/>
    <col min="1281" max="1281" width="3" style="2" customWidth="1"/>
    <col min="1282" max="1282" width="7.125" style="2" customWidth="1"/>
    <col min="1283" max="1283" width="22.625" style="2" customWidth="1"/>
    <col min="1284" max="1284" width="6" style="2" customWidth="1"/>
    <col min="1285" max="1291" width="3.5" style="2" customWidth="1"/>
    <col min="1292" max="1292" width="4.125" style="2" customWidth="1"/>
    <col min="1293" max="1293" width="6.875" style="2" customWidth="1"/>
    <col min="1294" max="1294" width="4.875" style="2" customWidth="1"/>
    <col min="1295" max="1295" width="5.75" style="2" customWidth="1"/>
    <col min="1296" max="1296" width="7.125" style="2" customWidth="1"/>
    <col min="1297" max="1297" width="3.875" style="2" customWidth="1"/>
    <col min="1298" max="1298" width="87.75" style="2" customWidth="1"/>
    <col min="1299" max="1534" width="9" style="2"/>
    <col min="1535" max="1536" width="3.125" style="2" customWidth="1"/>
    <col min="1537" max="1537" width="3" style="2" customWidth="1"/>
    <col min="1538" max="1538" width="7.125" style="2" customWidth="1"/>
    <col min="1539" max="1539" width="22.625" style="2" customWidth="1"/>
    <col min="1540" max="1540" width="6" style="2" customWidth="1"/>
    <col min="1541" max="1547" width="3.5" style="2" customWidth="1"/>
    <col min="1548" max="1548" width="4.125" style="2" customWidth="1"/>
    <col min="1549" max="1549" width="6.875" style="2" customWidth="1"/>
    <col min="1550" max="1550" width="4.875" style="2" customWidth="1"/>
    <col min="1551" max="1551" width="5.75" style="2" customWidth="1"/>
    <col min="1552" max="1552" width="7.125" style="2" customWidth="1"/>
    <col min="1553" max="1553" width="3.875" style="2" customWidth="1"/>
    <col min="1554" max="1554" width="87.75" style="2" customWidth="1"/>
    <col min="1555" max="1790" width="9" style="2"/>
    <col min="1791" max="1792" width="3.125" style="2" customWidth="1"/>
    <col min="1793" max="1793" width="3" style="2" customWidth="1"/>
    <col min="1794" max="1794" width="7.125" style="2" customWidth="1"/>
    <col min="1795" max="1795" width="22.625" style="2" customWidth="1"/>
    <col min="1796" max="1796" width="6" style="2" customWidth="1"/>
    <col min="1797" max="1803" width="3.5" style="2" customWidth="1"/>
    <col min="1804" max="1804" width="4.125" style="2" customWidth="1"/>
    <col min="1805" max="1805" width="6.875" style="2" customWidth="1"/>
    <col min="1806" max="1806" width="4.875" style="2" customWidth="1"/>
    <col min="1807" max="1807" width="5.75" style="2" customWidth="1"/>
    <col min="1808" max="1808" width="7.125" style="2" customWidth="1"/>
    <col min="1809" max="1809" width="3.875" style="2" customWidth="1"/>
    <col min="1810" max="1810" width="87.75" style="2" customWidth="1"/>
    <col min="1811" max="2046" width="9" style="2"/>
    <col min="2047" max="2048" width="3.125" style="2" customWidth="1"/>
    <col min="2049" max="2049" width="3" style="2" customWidth="1"/>
    <col min="2050" max="2050" width="7.125" style="2" customWidth="1"/>
    <col min="2051" max="2051" width="22.625" style="2" customWidth="1"/>
    <col min="2052" max="2052" width="6" style="2" customWidth="1"/>
    <col min="2053" max="2059" width="3.5" style="2" customWidth="1"/>
    <col min="2060" max="2060" width="4.125" style="2" customWidth="1"/>
    <col min="2061" max="2061" width="6.875" style="2" customWidth="1"/>
    <col min="2062" max="2062" width="4.875" style="2" customWidth="1"/>
    <col min="2063" max="2063" width="5.75" style="2" customWidth="1"/>
    <col min="2064" max="2064" width="7.125" style="2" customWidth="1"/>
    <col min="2065" max="2065" width="3.875" style="2" customWidth="1"/>
    <col min="2066" max="2066" width="87.75" style="2" customWidth="1"/>
    <col min="2067" max="2302" width="9" style="2"/>
    <col min="2303" max="2304" width="3.125" style="2" customWidth="1"/>
    <col min="2305" max="2305" width="3" style="2" customWidth="1"/>
    <col min="2306" max="2306" width="7.125" style="2" customWidth="1"/>
    <col min="2307" max="2307" width="22.625" style="2" customWidth="1"/>
    <col min="2308" max="2308" width="6" style="2" customWidth="1"/>
    <col min="2309" max="2315" width="3.5" style="2" customWidth="1"/>
    <col min="2316" max="2316" width="4.125" style="2" customWidth="1"/>
    <col min="2317" max="2317" width="6.875" style="2" customWidth="1"/>
    <col min="2318" max="2318" width="4.875" style="2" customWidth="1"/>
    <col min="2319" max="2319" width="5.75" style="2" customWidth="1"/>
    <col min="2320" max="2320" width="7.125" style="2" customWidth="1"/>
    <col min="2321" max="2321" width="3.875" style="2" customWidth="1"/>
    <col min="2322" max="2322" width="87.75" style="2" customWidth="1"/>
    <col min="2323" max="2558" width="9" style="2"/>
    <col min="2559" max="2560" width="3.125" style="2" customWidth="1"/>
    <col min="2561" max="2561" width="3" style="2" customWidth="1"/>
    <col min="2562" max="2562" width="7.125" style="2" customWidth="1"/>
    <col min="2563" max="2563" width="22.625" style="2" customWidth="1"/>
    <col min="2564" max="2564" width="6" style="2" customWidth="1"/>
    <col min="2565" max="2571" width="3.5" style="2" customWidth="1"/>
    <col min="2572" max="2572" width="4.125" style="2" customWidth="1"/>
    <col min="2573" max="2573" width="6.875" style="2" customWidth="1"/>
    <col min="2574" max="2574" width="4.875" style="2" customWidth="1"/>
    <col min="2575" max="2575" width="5.75" style="2" customWidth="1"/>
    <col min="2576" max="2576" width="7.125" style="2" customWidth="1"/>
    <col min="2577" max="2577" width="3.875" style="2" customWidth="1"/>
    <col min="2578" max="2578" width="87.75" style="2" customWidth="1"/>
    <col min="2579" max="2814" width="9" style="2"/>
    <col min="2815" max="2816" width="3.125" style="2" customWidth="1"/>
    <col min="2817" max="2817" width="3" style="2" customWidth="1"/>
    <col min="2818" max="2818" width="7.125" style="2" customWidth="1"/>
    <col min="2819" max="2819" width="22.625" style="2" customWidth="1"/>
    <col min="2820" max="2820" width="6" style="2" customWidth="1"/>
    <col min="2821" max="2827" width="3.5" style="2" customWidth="1"/>
    <col min="2828" max="2828" width="4.125" style="2" customWidth="1"/>
    <col min="2829" max="2829" width="6.875" style="2" customWidth="1"/>
    <col min="2830" max="2830" width="4.875" style="2" customWidth="1"/>
    <col min="2831" max="2831" width="5.75" style="2" customWidth="1"/>
    <col min="2832" max="2832" width="7.125" style="2" customWidth="1"/>
    <col min="2833" max="2833" width="3.875" style="2" customWidth="1"/>
    <col min="2834" max="2834" width="87.75" style="2" customWidth="1"/>
    <col min="2835" max="3070" width="9" style="2"/>
    <col min="3071" max="3072" width="3.125" style="2" customWidth="1"/>
    <col min="3073" max="3073" width="3" style="2" customWidth="1"/>
    <col min="3074" max="3074" width="7.125" style="2" customWidth="1"/>
    <col min="3075" max="3075" width="22.625" style="2" customWidth="1"/>
    <col min="3076" max="3076" width="6" style="2" customWidth="1"/>
    <col min="3077" max="3083" width="3.5" style="2" customWidth="1"/>
    <col min="3084" max="3084" width="4.125" style="2" customWidth="1"/>
    <col min="3085" max="3085" width="6.875" style="2" customWidth="1"/>
    <col min="3086" max="3086" width="4.875" style="2" customWidth="1"/>
    <col min="3087" max="3087" width="5.75" style="2" customWidth="1"/>
    <col min="3088" max="3088" width="7.125" style="2" customWidth="1"/>
    <col min="3089" max="3089" width="3.875" style="2" customWidth="1"/>
    <col min="3090" max="3090" width="87.75" style="2" customWidth="1"/>
    <col min="3091" max="3326" width="9" style="2"/>
    <col min="3327" max="3328" width="3.125" style="2" customWidth="1"/>
    <col min="3329" max="3329" width="3" style="2" customWidth="1"/>
    <col min="3330" max="3330" width="7.125" style="2" customWidth="1"/>
    <col min="3331" max="3331" width="22.625" style="2" customWidth="1"/>
    <col min="3332" max="3332" width="6" style="2" customWidth="1"/>
    <col min="3333" max="3339" width="3.5" style="2" customWidth="1"/>
    <col min="3340" max="3340" width="4.125" style="2" customWidth="1"/>
    <col min="3341" max="3341" width="6.875" style="2" customWidth="1"/>
    <col min="3342" max="3342" width="4.875" style="2" customWidth="1"/>
    <col min="3343" max="3343" width="5.75" style="2" customWidth="1"/>
    <col min="3344" max="3344" width="7.125" style="2" customWidth="1"/>
    <col min="3345" max="3345" width="3.875" style="2" customWidth="1"/>
    <col min="3346" max="3346" width="87.75" style="2" customWidth="1"/>
    <col min="3347" max="3582" width="9" style="2"/>
    <col min="3583" max="3584" width="3.125" style="2" customWidth="1"/>
    <col min="3585" max="3585" width="3" style="2" customWidth="1"/>
    <col min="3586" max="3586" width="7.125" style="2" customWidth="1"/>
    <col min="3587" max="3587" width="22.625" style="2" customWidth="1"/>
    <col min="3588" max="3588" width="6" style="2" customWidth="1"/>
    <col min="3589" max="3595" width="3.5" style="2" customWidth="1"/>
    <col min="3596" max="3596" width="4.125" style="2" customWidth="1"/>
    <col min="3597" max="3597" width="6.875" style="2" customWidth="1"/>
    <col min="3598" max="3598" width="4.875" style="2" customWidth="1"/>
    <col min="3599" max="3599" width="5.75" style="2" customWidth="1"/>
    <col min="3600" max="3600" width="7.125" style="2" customWidth="1"/>
    <col min="3601" max="3601" width="3.875" style="2" customWidth="1"/>
    <col min="3602" max="3602" width="87.75" style="2" customWidth="1"/>
    <col min="3603" max="3838" width="9" style="2"/>
    <col min="3839" max="3840" width="3.125" style="2" customWidth="1"/>
    <col min="3841" max="3841" width="3" style="2" customWidth="1"/>
    <col min="3842" max="3842" width="7.125" style="2" customWidth="1"/>
    <col min="3843" max="3843" width="22.625" style="2" customWidth="1"/>
    <col min="3844" max="3844" width="6" style="2" customWidth="1"/>
    <col min="3845" max="3851" width="3.5" style="2" customWidth="1"/>
    <col min="3852" max="3852" width="4.125" style="2" customWidth="1"/>
    <col min="3853" max="3853" width="6.875" style="2" customWidth="1"/>
    <col min="3854" max="3854" width="4.875" style="2" customWidth="1"/>
    <col min="3855" max="3855" width="5.75" style="2" customWidth="1"/>
    <col min="3856" max="3856" width="7.125" style="2" customWidth="1"/>
    <col min="3857" max="3857" width="3.875" style="2" customWidth="1"/>
    <col min="3858" max="3858" width="87.75" style="2" customWidth="1"/>
    <col min="3859" max="4094" width="9" style="2"/>
    <col min="4095" max="4096" width="3.125" style="2" customWidth="1"/>
    <col min="4097" max="4097" width="3" style="2" customWidth="1"/>
    <col min="4098" max="4098" width="7.125" style="2" customWidth="1"/>
    <col min="4099" max="4099" width="22.625" style="2" customWidth="1"/>
    <col min="4100" max="4100" width="6" style="2" customWidth="1"/>
    <col min="4101" max="4107" width="3.5" style="2" customWidth="1"/>
    <col min="4108" max="4108" width="4.125" style="2" customWidth="1"/>
    <col min="4109" max="4109" width="6.875" style="2" customWidth="1"/>
    <col min="4110" max="4110" width="4.875" style="2" customWidth="1"/>
    <col min="4111" max="4111" width="5.75" style="2" customWidth="1"/>
    <col min="4112" max="4112" width="7.125" style="2" customWidth="1"/>
    <col min="4113" max="4113" width="3.875" style="2" customWidth="1"/>
    <col min="4114" max="4114" width="87.75" style="2" customWidth="1"/>
    <col min="4115" max="4350" width="9" style="2"/>
    <col min="4351" max="4352" width="3.125" style="2" customWidth="1"/>
    <col min="4353" max="4353" width="3" style="2" customWidth="1"/>
    <col min="4354" max="4354" width="7.125" style="2" customWidth="1"/>
    <col min="4355" max="4355" width="22.625" style="2" customWidth="1"/>
    <col min="4356" max="4356" width="6" style="2" customWidth="1"/>
    <col min="4357" max="4363" width="3.5" style="2" customWidth="1"/>
    <col min="4364" max="4364" width="4.125" style="2" customWidth="1"/>
    <col min="4365" max="4365" width="6.875" style="2" customWidth="1"/>
    <col min="4366" max="4366" width="4.875" style="2" customWidth="1"/>
    <col min="4367" max="4367" width="5.75" style="2" customWidth="1"/>
    <col min="4368" max="4368" width="7.125" style="2" customWidth="1"/>
    <col min="4369" max="4369" width="3.875" style="2" customWidth="1"/>
    <col min="4370" max="4370" width="87.75" style="2" customWidth="1"/>
    <col min="4371" max="4606" width="9" style="2"/>
    <col min="4607" max="4608" width="3.125" style="2" customWidth="1"/>
    <col min="4609" max="4609" width="3" style="2" customWidth="1"/>
    <col min="4610" max="4610" width="7.125" style="2" customWidth="1"/>
    <col min="4611" max="4611" width="22.625" style="2" customWidth="1"/>
    <col min="4612" max="4612" width="6" style="2" customWidth="1"/>
    <col min="4613" max="4619" width="3.5" style="2" customWidth="1"/>
    <col min="4620" max="4620" width="4.125" style="2" customWidth="1"/>
    <col min="4621" max="4621" width="6.875" style="2" customWidth="1"/>
    <col min="4622" max="4622" width="4.875" style="2" customWidth="1"/>
    <col min="4623" max="4623" width="5.75" style="2" customWidth="1"/>
    <col min="4624" max="4624" width="7.125" style="2" customWidth="1"/>
    <col min="4625" max="4625" width="3.875" style="2" customWidth="1"/>
    <col min="4626" max="4626" width="87.75" style="2" customWidth="1"/>
    <col min="4627" max="4862" width="9" style="2"/>
    <col min="4863" max="4864" width="3.125" style="2" customWidth="1"/>
    <col min="4865" max="4865" width="3" style="2" customWidth="1"/>
    <col min="4866" max="4866" width="7.125" style="2" customWidth="1"/>
    <col min="4867" max="4867" width="22.625" style="2" customWidth="1"/>
    <col min="4868" max="4868" width="6" style="2" customWidth="1"/>
    <col min="4869" max="4875" width="3.5" style="2" customWidth="1"/>
    <col min="4876" max="4876" width="4.125" style="2" customWidth="1"/>
    <col min="4877" max="4877" width="6.875" style="2" customWidth="1"/>
    <col min="4878" max="4878" width="4.875" style="2" customWidth="1"/>
    <col min="4879" max="4879" width="5.75" style="2" customWidth="1"/>
    <col min="4880" max="4880" width="7.125" style="2" customWidth="1"/>
    <col min="4881" max="4881" width="3.875" style="2" customWidth="1"/>
    <col min="4882" max="4882" width="87.75" style="2" customWidth="1"/>
    <col min="4883" max="5118" width="9" style="2"/>
    <col min="5119" max="5120" width="3.125" style="2" customWidth="1"/>
    <col min="5121" max="5121" width="3" style="2" customWidth="1"/>
    <col min="5122" max="5122" width="7.125" style="2" customWidth="1"/>
    <col min="5123" max="5123" width="22.625" style="2" customWidth="1"/>
    <col min="5124" max="5124" width="6" style="2" customWidth="1"/>
    <col min="5125" max="5131" width="3.5" style="2" customWidth="1"/>
    <col min="5132" max="5132" width="4.125" style="2" customWidth="1"/>
    <col min="5133" max="5133" width="6.875" style="2" customWidth="1"/>
    <col min="5134" max="5134" width="4.875" style="2" customWidth="1"/>
    <col min="5135" max="5135" width="5.75" style="2" customWidth="1"/>
    <col min="5136" max="5136" width="7.125" style="2" customWidth="1"/>
    <col min="5137" max="5137" width="3.875" style="2" customWidth="1"/>
    <col min="5138" max="5138" width="87.75" style="2" customWidth="1"/>
    <col min="5139" max="5374" width="9" style="2"/>
    <col min="5375" max="5376" width="3.125" style="2" customWidth="1"/>
    <col min="5377" max="5377" width="3" style="2" customWidth="1"/>
    <col min="5378" max="5378" width="7.125" style="2" customWidth="1"/>
    <col min="5379" max="5379" width="22.625" style="2" customWidth="1"/>
    <col min="5380" max="5380" width="6" style="2" customWidth="1"/>
    <col min="5381" max="5387" width="3.5" style="2" customWidth="1"/>
    <col min="5388" max="5388" width="4.125" style="2" customWidth="1"/>
    <col min="5389" max="5389" width="6.875" style="2" customWidth="1"/>
    <col min="5390" max="5390" width="4.875" style="2" customWidth="1"/>
    <col min="5391" max="5391" width="5.75" style="2" customWidth="1"/>
    <col min="5392" max="5392" width="7.125" style="2" customWidth="1"/>
    <col min="5393" max="5393" width="3.875" style="2" customWidth="1"/>
    <col min="5394" max="5394" width="87.75" style="2" customWidth="1"/>
    <col min="5395" max="5630" width="9" style="2"/>
    <col min="5631" max="5632" width="3.125" style="2" customWidth="1"/>
    <col min="5633" max="5633" width="3" style="2" customWidth="1"/>
    <col min="5634" max="5634" width="7.125" style="2" customWidth="1"/>
    <col min="5635" max="5635" width="22.625" style="2" customWidth="1"/>
    <col min="5636" max="5636" width="6" style="2" customWidth="1"/>
    <col min="5637" max="5643" width="3.5" style="2" customWidth="1"/>
    <col min="5644" max="5644" width="4.125" style="2" customWidth="1"/>
    <col min="5645" max="5645" width="6.875" style="2" customWidth="1"/>
    <col min="5646" max="5646" width="4.875" style="2" customWidth="1"/>
    <col min="5647" max="5647" width="5.75" style="2" customWidth="1"/>
    <col min="5648" max="5648" width="7.125" style="2" customWidth="1"/>
    <col min="5649" max="5649" width="3.875" style="2" customWidth="1"/>
    <col min="5650" max="5650" width="87.75" style="2" customWidth="1"/>
    <col min="5651" max="5886" width="9" style="2"/>
    <col min="5887" max="5888" width="3.125" style="2" customWidth="1"/>
    <col min="5889" max="5889" width="3" style="2" customWidth="1"/>
    <col min="5890" max="5890" width="7.125" style="2" customWidth="1"/>
    <col min="5891" max="5891" width="22.625" style="2" customWidth="1"/>
    <col min="5892" max="5892" width="6" style="2" customWidth="1"/>
    <col min="5893" max="5899" width="3.5" style="2" customWidth="1"/>
    <col min="5900" max="5900" width="4.125" style="2" customWidth="1"/>
    <col min="5901" max="5901" width="6.875" style="2" customWidth="1"/>
    <col min="5902" max="5902" width="4.875" style="2" customWidth="1"/>
    <col min="5903" max="5903" width="5.75" style="2" customWidth="1"/>
    <col min="5904" max="5904" width="7.125" style="2" customWidth="1"/>
    <col min="5905" max="5905" width="3.875" style="2" customWidth="1"/>
    <col min="5906" max="5906" width="87.75" style="2" customWidth="1"/>
    <col min="5907" max="6142" width="9" style="2"/>
    <col min="6143" max="6144" width="3.125" style="2" customWidth="1"/>
    <col min="6145" max="6145" width="3" style="2" customWidth="1"/>
    <col min="6146" max="6146" width="7.125" style="2" customWidth="1"/>
    <col min="6147" max="6147" width="22.625" style="2" customWidth="1"/>
    <col min="6148" max="6148" width="6" style="2" customWidth="1"/>
    <col min="6149" max="6155" width="3.5" style="2" customWidth="1"/>
    <col min="6156" max="6156" width="4.125" style="2" customWidth="1"/>
    <col min="6157" max="6157" width="6.875" style="2" customWidth="1"/>
    <col min="6158" max="6158" width="4.875" style="2" customWidth="1"/>
    <col min="6159" max="6159" width="5.75" style="2" customWidth="1"/>
    <col min="6160" max="6160" width="7.125" style="2" customWidth="1"/>
    <col min="6161" max="6161" width="3.875" style="2" customWidth="1"/>
    <col min="6162" max="6162" width="87.75" style="2" customWidth="1"/>
    <col min="6163" max="6398" width="9" style="2"/>
    <col min="6399" max="6400" width="3.125" style="2" customWidth="1"/>
    <col min="6401" max="6401" width="3" style="2" customWidth="1"/>
    <col min="6402" max="6402" width="7.125" style="2" customWidth="1"/>
    <col min="6403" max="6403" width="22.625" style="2" customWidth="1"/>
    <col min="6404" max="6404" width="6" style="2" customWidth="1"/>
    <col min="6405" max="6411" width="3.5" style="2" customWidth="1"/>
    <col min="6412" max="6412" width="4.125" style="2" customWidth="1"/>
    <col min="6413" max="6413" width="6.875" style="2" customWidth="1"/>
    <col min="6414" max="6414" width="4.875" style="2" customWidth="1"/>
    <col min="6415" max="6415" width="5.75" style="2" customWidth="1"/>
    <col min="6416" max="6416" width="7.125" style="2" customWidth="1"/>
    <col min="6417" max="6417" width="3.875" style="2" customWidth="1"/>
    <col min="6418" max="6418" width="87.75" style="2" customWidth="1"/>
    <col min="6419" max="6654" width="9" style="2"/>
    <col min="6655" max="6656" width="3.125" style="2" customWidth="1"/>
    <col min="6657" max="6657" width="3" style="2" customWidth="1"/>
    <col min="6658" max="6658" width="7.125" style="2" customWidth="1"/>
    <col min="6659" max="6659" width="22.625" style="2" customWidth="1"/>
    <col min="6660" max="6660" width="6" style="2" customWidth="1"/>
    <col min="6661" max="6667" width="3.5" style="2" customWidth="1"/>
    <col min="6668" max="6668" width="4.125" style="2" customWidth="1"/>
    <col min="6669" max="6669" width="6.875" style="2" customWidth="1"/>
    <col min="6670" max="6670" width="4.875" style="2" customWidth="1"/>
    <col min="6671" max="6671" width="5.75" style="2" customWidth="1"/>
    <col min="6672" max="6672" width="7.125" style="2" customWidth="1"/>
    <col min="6673" max="6673" width="3.875" style="2" customWidth="1"/>
    <col min="6674" max="6674" width="87.75" style="2" customWidth="1"/>
    <col min="6675" max="6910" width="9" style="2"/>
    <col min="6911" max="6912" width="3.125" style="2" customWidth="1"/>
    <col min="6913" max="6913" width="3" style="2" customWidth="1"/>
    <col min="6914" max="6914" width="7.125" style="2" customWidth="1"/>
    <col min="6915" max="6915" width="22.625" style="2" customWidth="1"/>
    <col min="6916" max="6916" width="6" style="2" customWidth="1"/>
    <col min="6917" max="6923" width="3.5" style="2" customWidth="1"/>
    <col min="6924" max="6924" width="4.125" style="2" customWidth="1"/>
    <col min="6925" max="6925" width="6.875" style="2" customWidth="1"/>
    <col min="6926" max="6926" width="4.875" style="2" customWidth="1"/>
    <col min="6927" max="6927" width="5.75" style="2" customWidth="1"/>
    <col min="6928" max="6928" width="7.125" style="2" customWidth="1"/>
    <col min="6929" max="6929" width="3.875" style="2" customWidth="1"/>
    <col min="6930" max="6930" width="87.75" style="2" customWidth="1"/>
    <col min="6931" max="7166" width="9" style="2"/>
    <col min="7167" max="7168" width="3.125" style="2" customWidth="1"/>
    <col min="7169" max="7169" width="3" style="2" customWidth="1"/>
    <col min="7170" max="7170" width="7.125" style="2" customWidth="1"/>
    <col min="7171" max="7171" width="22.625" style="2" customWidth="1"/>
    <col min="7172" max="7172" width="6" style="2" customWidth="1"/>
    <col min="7173" max="7179" width="3.5" style="2" customWidth="1"/>
    <col min="7180" max="7180" width="4.125" style="2" customWidth="1"/>
    <col min="7181" max="7181" width="6.875" style="2" customWidth="1"/>
    <col min="7182" max="7182" width="4.875" style="2" customWidth="1"/>
    <col min="7183" max="7183" width="5.75" style="2" customWidth="1"/>
    <col min="7184" max="7184" width="7.125" style="2" customWidth="1"/>
    <col min="7185" max="7185" width="3.875" style="2" customWidth="1"/>
    <col min="7186" max="7186" width="87.75" style="2" customWidth="1"/>
    <col min="7187" max="7422" width="9" style="2"/>
    <col min="7423" max="7424" width="3.125" style="2" customWidth="1"/>
    <col min="7425" max="7425" width="3" style="2" customWidth="1"/>
    <col min="7426" max="7426" width="7.125" style="2" customWidth="1"/>
    <col min="7427" max="7427" width="22.625" style="2" customWidth="1"/>
    <col min="7428" max="7428" width="6" style="2" customWidth="1"/>
    <col min="7429" max="7435" width="3.5" style="2" customWidth="1"/>
    <col min="7436" max="7436" width="4.125" style="2" customWidth="1"/>
    <col min="7437" max="7437" width="6.875" style="2" customWidth="1"/>
    <col min="7438" max="7438" width="4.875" style="2" customWidth="1"/>
    <col min="7439" max="7439" width="5.75" style="2" customWidth="1"/>
    <col min="7440" max="7440" width="7.125" style="2" customWidth="1"/>
    <col min="7441" max="7441" width="3.875" style="2" customWidth="1"/>
    <col min="7442" max="7442" width="87.75" style="2" customWidth="1"/>
    <col min="7443" max="7678" width="9" style="2"/>
    <col min="7679" max="7680" width="3.125" style="2" customWidth="1"/>
    <col min="7681" max="7681" width="3" style="2" customWidth="1"/>
    <col min="7682" max="7682" width="7.125" style="2" customWidth="1"/>
    <col min="7683" max="7683" width="22.625" style="2" customWidth="1"/>
    <col min="7684" max="7684" width="6" style="2" customWidth="1"/>
    <col min="7685" max="7691" width="3.5" style="2" customWidth="1"/>
    <col min="7692" max="7692" width="4.125" style="2" customWidth="1"/>
    <col min="7693" max="7693" width="6.875" style="2" customWidth="1"/>
    <col min="7694" max="7694" width="4.875" style="2" customWidth="1"/>
    <col min="7695" max="7695" width="5.75" style="2" customWidth="1"/>
    <col min="7696" max="7696" width="7.125" style="2" customWidth="1"/>
    <col min="7697" max="7697" width="3.875" style="2" customWidth="1"/>
    <col min="7698" max="7698" width="87.75" style="2" customWidth="1"/>
    <col min="7699" max="7934" width="9" style="2"/>
    <col min="7935" max="7936" width="3.125" style="2" customWidth="1"/>
    <col min="7937" max="7937" width="3" style="2" customWidth="1"/>
    <col min="7938" max="7938" width="7.125" style="2" customWidth="1"/>
    <col min="7939" max="7939" width="22.625" style="2" customWidth="1"/>
    <col min="7940" max="7940" width="6" style="2" customWidth="1"/>
    <col min="7941" max="7947" width="3.5" style="2" customWidth="1"/>
    <col min="7948" max="7948" width="4.125" style="2" customWidth="1"/>
    <col min="7949" max="7949" width="6.875" style="2" customWidth="1"/>
    <col min="7950" max="7950" width="4.875" style="2" customWidth="1"/>
    <col min="7951" max="7951" width="5.75" style="2" customWidth="1"/>
    <col min="7952" max="7952" width="7.125" style="2" customWidth="1"/>
    <col min="7953" max="7953" width="3.875" style="2" customWidth="1"/>
    <col min="7954" max="7954" width="87.75" style="2" customWidth="1"/>
    <col min="7955" max="8190" width="9" style="2"/>
    <col min="8191" max="8192" width="3.125" style="2" customWidth="1"/>
    <col min="8193" max="8193" width="3" style="2" customWidth="1"/>
    <col min="8194" max="8194" width="7.125" style="2" customWidth="1"/>
    <col min="8195" max="8195" width="22.625" style="2" customWidth="1"/>
    <col min="8196" max="8196" width="6" style="2" customWidth="1"/>
    <col min="8197" max="8203" width="3.5" style="2" customWidth="1"/>
    <col min="8204" max="8204" width="4.125" style="2" customWidth="1"/>
    <col min="8205" max="8205" width="6.875" style="2" customWidth="1"/>
    <col min="8206" max="8206" width="4.875" style="2" customWidth="1"/>
    <col min="8207" max="8207" width="5.75" style="2" customWidth="1"/>
    <col min="8208" max="8208" width="7.125" style="2" customWidth="1"/>
    <col min="8209" max="8209" width="3.875" style="2" customWidth="1"/>
    <col min="8210" max="8210" width="87.75" style="2" customWidth="1"/>
    <col min="8211" max="8446" width="9" style="2"/>
    <col min="8447" max="8448" width="3.125" style="2" customWidth="1"/>
    <col min="8449" max="8449" width="3" style="2" customWidth="1"/>
    <col min="8450" max="8450" width="7.125" style="2" customWidth="1"/>
    <col min="8451" max="8451" width="22.625" style="2" customWidth="1"/>
    <col min="8452" max="8452" width="6" style="2" customWidth="1"/>
    <col min="8453" max="8459" width="3.5" style="2" customWidth="1"/>
    <col min="8460" max="8460" width="4.125" style="2" customWidth="1"/>
    <col min="8461" max="8461" width="6.875" style="2" customWidth="1"/>
    <col min="8462" max="8462" width="4.875" style="2" customWidth="1"/>
    <col min="8463" max="8463" width="5.75" style="2" customWidth="1"/>
    <col min="8464" max="8464" width="7.125" style="2" customWidth="1"/>
    <col min="8465" max="8465" width="3.875" style="2" customWidth="1"/>
    <col min="8466" max="8466" width="87.75" style="2" customWidth="1"/>
    <col min="8467" max="8702" width="9" style="2"/>
    <col min="8703" max="8704" width="3.125" style="2" customWidth="1"/>
    <col min="8705" max="8705" width="3" style="2" customWidth="1"/>
    <col min="8706" max="8706" width="7.125" style="2" customWidth="1"/>
    <col min="8707" max="8707" width="22.625" style="2" customWidth="1"/>
    <col min="8708" max="8708" width="6" style="2" customWidth="1"/>
    <col min="8709" max="8715" width="3.5" style="2" customWidth="1"/>
    <col min="8716" max="8716" width="4.125" style="2" customWidth="1"/>
    <col min="8717" max="8717" width="6.875" style="2" customWidth="1"/>
    <col min="8718" max="8718" width="4.875" style="2" customWidth="1"/>
    <col min="8719" max="8719" width="5.75" style="2" customWidth="1"/>
    <col min="8720" max="8720" width="7.125" style="2" customWidth="1"/>
    <col min="8721" max="8721" width="3.875" style="2" customWidth="1"/>
    <col min="8722" max="8722" width="87.75" style="2" customWidth="1"/>
    <col min="8723" max="8958" width="9" style="2"/>
    <col min="8959" max="8960" width="3.125" style="2" customWidth="1"/>
    <col min="8961" max="8961" width="3" style="2" customWidth="1"/>
    <col min="8962" max="8962" width="7.125" style="2" customWidth="1"/>
    <col min="8963" max="8963" width="22.625" style="2" customWidth="1"/>
    <col min="8964" max="8964" width="6" style="2" customWidth="1"/>
    <col min="8965" max="8971" width="3.5" style="2" customWidth="1"/>
    <col min="8972" max="8972" width="4.125" style="2" customWidth="1"/>
    <col min="8973" max="8973" width="6.875" style="2" customWidth="1"/>
    <col min="8974" max="8974" width="4.875" style="2" customWidth="1"/>
    <col min="8975" max="8975" width="5.75" style="2" customWidth="1"/>
    <col min="8976" max="8976" width="7.125" style="2" customWidth="1"/>
    <col min="8977" max="8977" width="3.875" style="2" customWidth="1"/>
    <col min="8978" max="8978" width="87.75" style="2" customWidth="1"/>
    <col min="8979" max="9214" width="9" style="2"/>
    <col min="9215" max="9216" width="3.125" style="2" customWidth="1"/>
    <col min="9217" max="9217" width="3" style="2" customWidth="1"/>
    <col min="9218" max="9218" width="7.125" style="2" customWidth="1"/>
    <col min="9219" max="9219" width="22.625" style="2" customWidth="1"/>
    <col min="9220" max="9220" width="6" style="2" customWidth="1"/>
    <col min="9221" max="9227" width="3.5" style="2" customWidth="1"/>
    <col min="9228" max="9228" width="4.125" style="2" customWidth="1"/>
    <col min="9229" max="9229" width="6.875" style="2" customWidth="1"/>
    <col min="9230" max="9230" width="4.875" style="2" customWidth="1"/>
    <col min="9231" max="9231" width="5.75" style="2" customWidth="1"/>
    <col min="9232" max="9232" width="7.125" style="2" customWidth="1"/>
    <col min="9233" max="9233" width="3.875" style="2" customWidth="1"/>
    <col min="9234" max="9234" width="87.75" style="2" customWidth="1"/>
    <col min="9235" max="9470" width="9" style="2"/>
    <col min="9471" max="9472" width="3.125" style="2" customWidth="1"/>
    <col min="9473" max="9473" width="3" style="2" customWidth="1"/>
    <col min="9474" max="9474" width="7.125" style="2" customWidth="1"/>
    <col min="9475" max="9475" width="22.625" style="2" customWidth="1"/>
    <col min="9476" max="9476" width="6" style="2" customWidth="1"/>
    <col min="9477" max="9483" width="3.5" style="2" customWidth="1"/>
    <col min="9484" max="9484" width="4.125" style="2" customWidth="1"/>
    <col min="9485" max="9485" width="6.875" style="2" customWidth="1"/>
    <col min="9486" max="9486" width="4.875" style="2" customWidth="1"/>
    <col min="9487" max="9487" width="5.75" style="2" customWidth="1"/>
    <col min="9488" max="9488" width="7.125" style="2" customWidth="1"/>
    <col min="9489" max="9489" width="3.875" style="2" customWidth="1"/>
    <col min="9490" max="9490" width="87.75" style="2" customWidth="1"/>
    <col min="9491" max="9726" width="9" style="2"/>
    <col min="9727" max="9728" width="3.125" style="2" customWidth="1"/>
    <col min="9729" max="9729" width="3" style="2" customWidth="1"/>
    <col min="9730" max="9730" width="7.125" style="2" customWidth="1"/>
    <col min="9731" max="9731" width="22.625" style="2" customWidth="1"/>
    <col min="9732" max="9732" width="6" style="2" customWidth="1"/>
    <col min="9733" max="9739" width="3.5" style="2" customWidth="1"/>
    <col min="9740" max="9740" width="4.125" style="2" customWidth="1"/>
    <col min="9741" max="9741" width="6.875" style="2" customWidth="1"/>
    <col min="9742" max="9742" width="4.875" style="2" customWidth="1"/>
    <col min="9743" max="9743" width="5.75" style="2" customWidth="1"/>
    <col min="9744" max="9744" width="7.125" style="2" customWidth="1"/>
    <col min="9745" max="9745" width="3.875" style="2" customWidth="1"/>
    <col min="9746" max="9746" width="87.75" style="2" customWidth="1"/>
    <col min="9747" max="9982" width="9" style="2"/>
    <col min="9983" max="9984" width="3.125" style="2" customWidth="1"/>
    <col min="9985" max="9985" width="3" style="2" customWidth="1"/>
    <col min="9986" max="9986" width="7.125" style="2" customWidth="1"/>
    <col min="9987" max="9987" width="22.625" style="2" customWidth="1"/>
    <col min="9988" max="9988" width="6" style="2" customWidth="1"/>
    <col min="9989" max="9995" width="3.5" style="2" customWidth="1"/>
    <col min="9996" max="9996" width="4.125" style="2" customWidth="1"/>
    <col min="9997" max="9997" width="6.875" style="2" customWidth="1"/>
    <col min="9998" max="9998" width="4.875" style="2" customWidth="1"/>
    <col min="9999" max="9999" width="5.75" style="2" customWidth="1"/>
    <col min="10000" max="10000" width="7.125" style="2" customWidth="1"/>
    <col min="10001" max="10001" width="3.875" style="2" customWidth="1"/>
    <col min="10002" max="10002" width="87.75" style="2" customWidth="1"/>
    <col min="10003" max="10238" width="9" style="2"/>
    <col min="10239" max="10240" width="3.125" style="2" customWidth="1"/>
    <col min="10241" max="10241" width="3" style="2" customWidth="1"/>
    <col min="10242" max="10242" width="7.125" style="2" customWidth="1"/>
    <col min="10243" max="10243" width="22.625" style="2" customWidth="1"/>
    <col min="10244" max="10244" width="6" style="2" customWidth="1"/>
    <col min="10245" max="10251" width="3.5" style="2" customWidth="1"/>
    <col min="10252" max="10252" width="4.125" style="2" customWidth="1"/>
    <col min="10253" max="10253" width="6.875" style="2" customWidth="1"/>
    <col min="10254" max="10254" width="4.875" style="2" customWidth="1"/>
    <col min="10255" max="10255" width="5.75" style="2" customWidth="1"/>
    <col min="10256" max="10256" width="7.125" style="2" customWidth="1"/>
    <col min="10257" max="10257" width="3.875" style="2" customWidth="1"/>
    <col min="10258" max="10258" width="87.75" style="2" customWidth="1"/>
    <col min="10259" max="10494" width="9" style="2"/>
    <col min="10495" max="10496" width="3.125" style="2" customWidth="1"/>
    <col min="10497" max="10497" width="3" style="2" customWidth="1"/>
    <col min="10498" max="10498" width="7.125" style="2" customWidth="1"/>
    <col min="10499" max="10499" width="22.625" style="2" customWidth="1"/>
    <col min="10500" max="10500" width="6" style="2" customWidth="1"/>
    <col min="10501" max="10507" width="3.5" style="2" customWidth="1"/>
    <col min="10508" max="10508" width="4.125" style="2" customWidth="1"/>
    <col min="10509" max="10509" width="6.875" style="2" customWidth="1"/>
    <col min="10510" max="10510" width="4.875" style="2" customWidth="1"/>
    <col min="10511" max="10511" width="5.75" style="2" customWidth="1"/>
    <col min="10512" max="10512" width="7.125" style="2" customWidth="1"/>
    <col min="10513" max="10513" width="3.875" style="2" customWidth="1"/>
    <col min="10514" max="10514" width="87.75" style="2" customWidth="1"/>
    <col min="10515" max="10750" width="9" style="2"/>
    <col min="10751" max="10752" width="3.125" style="2" customWidth="1"/>
    <col min="10753" max="10753" width="3" style="2" customWidth="1"/>
    <col min="10754" max="10754" width="7.125" style="2" customWidth="1"/>
    <col min="10755" max="10755" width="22.625" style="2" customWidth="1"/>
    <col min="10756" max="10756" width="6" style="2" customWidth="1"/>
    <col min="10757" max="10763" width="3.5" style="2" customWidth="1"/>
    <col min="10764" max="10764" width="4.125" style="2" customWidth="1"/>
    <col min="10765" max="10765" width="6.875" style="2" customWidth="1"/>
    <col min="10766" max="10766" width="4.875" style="2" customWidth="1"/>
    <col min="10767" max="10767" width="5.75" style="2" customWidth="1"/>
    <col min="10768" max="10768" width="7.125" style="2" customWidth="1"/>
    <col min="10769" max="10769" width="3.875" style="2" customWidth="1"/>
    <col min="10770" max="10770" width="87.75" style="2" customWidth="1"/>
    <col min="10771" max="11006" width="9" style="2"/>
    <col min="11007" max="11008" width="3.125" style="2" customWidth="1"/>
    <col min="11009" max="11009" width="3" style="2" customWidth="1"/>
    <col min="11010" max="11010" width="7.125" style="2" customWidth="1"/>
    <col min="11011" max="11011" width="22.625" style="2" customWidth="1"/>
    <col min="11012" max="11012" width="6" style="2" customWidth="1"/>
    <col min="11013" max="11019" width="3.5" style="2" customWidth="1"/>
    <col min="11020" max="11020" width="4.125" style="2" customWidth="1"/>
    <col min="11021" max="11021" width="6.875" style="2" customWidth="1"/>
    <col min="11022" max="11022" width="4.875" style="2" customWidth="1"/>
    <col min="11023" max="11023" width="5.75" style="2" customWidth="1"/>
    <col min="11024" max="11024" width="7.125" style="2" customWidth="1"/>
    <col min="11025" max="11025" width="3.875" style="2" customWidth="1"/>
    <col min="11026" max="11026" width="87.75" style="2" customWidth="1"/>
    <col min="11027" max="11262" width="9" style="2"/>
    <col min="11263" max="11264" width="3.125" style="2" customWidth="1"/>
    <col min="11265" max="11265" width="3" style="2" customWidth="1"/>
    <col min="11266" max="11266" width="7.125" style="2" customWidth="1"/>
    <col min="11267" max="11267" width="22.625" style="2" customWidth="1"/>
    <col min="11268" max="11268" width="6" style="2" customWidth="1"/>
    <col min="11269" max="11275" width="3.5" style="2" customWidth="1"/>
    <col min="11276" max="11276" width="4.125" style="2" customWidth="1"/>
    <col min="11277" max="11277" width="6.875" style="2" customWidth="1"/>
    <col min="11278" max="11278" width="4.875" style="2" customWidth="1"/>
    <col min="11279" max="11279" width="5.75" style="2" customWidth="1"/>
    <col min="11280" max="11280" width="7.125" style="2" customWidth="1"/>
    <col min="11281" max="11281" width="3.875" style="2" customWidth="1"/>
    <col min="11282" max="11282" width="87.75" style="2" customWidth="1"/>
    <col min="11283" max="11518" width="9" style="2"/>
    <col min="11519" max="11520" width="3.125" style="2" customWidth="1"/>
    <col min="11521" max="11521" width="3" style="2" customWidth="1"/>
    <col min="11522" max="11522" width="7.125" style="2" customWidth="1"/>
    <col min="11523" max="11523" width="22.625" style="2" customWidth="1"/>
    <col min="11524" max="11524" width="6" style="2" customWidth="1"/>
    <col min="11525" max="11531" width="3.5" style="2" customWidth="1"/>
    <col min="11532" max="11532" width="4.125" style="2" customWidth="1"/>
    <col min="11533" max="11533" width="6.875" style="2" customWidth="1"/>
    <col min="11534" max="11534" width="4.875" style="2" customWidth="1"/>
    <col min="11535" max="11535" width="5.75" style="2" customWidth="1"/>
    <col min="11536" max="11536" width="7.125" style="2" customWidth="1"/>
    <col min="11537" max="11537" width="3.875" style="2" customWidth="1"/>
    <col min="11538" max="11538" width="87.75" style="2" customWidth="1"/>
    <col min="11539" max="11774" width="9" style="2"/>
    <col min="11775" max="11776" width="3.125" style="2" customWidth="1"/>
    <col min="11777" max="11777" width="3" style="2" customWidth="1"/>
    <col min="11778" max="11778" width="7.125" style="2" customWidth="1"/>
    <col min="11779" max="11779" width="22.625" style="2" customWidth="1"/>
    <col min="11780" max="11780" width="6" style="2" customWidth="1"/>
    <col min="11781" max="11787" width="3.5" style="2" customWidth="1"/>
    <col min="11788" max="11788" width="4.125" style="2" customWidth="1"/>
    <col min="11789" max="11789" width="6.875" style="2" customWidth="1"/>
    <col min="11790" max="11790" width="4.875" style="2" customWidth="1"/>
    <col min="11791" max="11791" width="5.75" style="2" customWidth="1"/>
    <col min="11792" max="11792" width="7.125" style="2" customWidth="1"/>
    <col min="11793" max="11793" width="3.875" style="2" customWidth="1"/>
    <col min="11794" max="11794" width="87.75" style="2" customWidth="1"/>
    <col min="11795" max="12030" width="9" style="2"/>
    <col min="12031" max="12032" width="3.125" style="2" customWidth="1"/>
    <col min="12033" max="12033" width="3" style="2" customWidth="1"/>
    <col min="12034" max="12034" width="7.125" style="2" customWidth="1"/>
    <col min="12035" max="12035" width="22.625" style="2" customWidth="1"/>
    <col min="12036" max="12036" width="6" style="2" customWidth="1"/>
    <col min="12037" max="12043" width="3.5" style="2" customWidth="1"/>
    <col min="12044" max="12044" width="4.125" style="2" customWidth="1"/>
    <col min="12045" max="12045" width="6.875" style="2" customWidth="1"/>
    <col min="12046" max="12046" width="4.875" style="2" customWidth="1"/>
    <col min="12047" max="12047" width="5.75" style="2" customWidth="1"/>
    <col min="12048" max="12048" width="7.125" style="2" customWidth="1"/>
    <col min="12049" max="12049" width="3.875" style="2" customWidth="1"/>
    <col min="12050" max="12050" width="87.75" style="2" customWidth="1"/>
    <col min="12051" max="12286" width="9" style="2"/>
    <col min="12287" max="12288" width="3.125" style="2" customWidth="1"/>
    <col min="12289" max="12289" width="3" style="2" customWidth="1"/>
    <col min="12290" max="12290" width="7.125" style="2" customWidth="1"/>
    <col min="12291" max="12291" width="22.625" style="2" customWidth="1"/>
    <col min="12292" max="12292" width="6" style="2" customWidth="1"/>
    <col min="12293" max="12299" width="3.5" style="2" customWidth="1"/>
    <col min="12300" max="12300" width="4.125" style="2" customWidth="1"/>
    <col min="12301" max="12301" width="6.875" style="2" customWidth="1"/>
    <col min="12302" max="12302" width="4.875" style="2" customWidth="1"/>
    <col min="12303" max="12303" width="5.75" style="2" customWidth="1"/>
    <col min="12304" max="12304" width="7.125" style="2" customWidth="1"/>
    <col min="12305" max="12305" width="3.875" style="2" customWidth="1"/>
    <col min="12306" max="12306" width="87.75" style="2" customWidth="1"/>
    <col min="12307" max="12542" width="9" style="2"/>
    <col min="12543" max="12544" width="3.125" style="2" customWidth="1"/>
    <col min="12545" max="12545" width="3" style="2" customWidth="1"/>
    <col min="12546" max="12546" width="7.125" style="2" customWidth="1"/>
    <col min="12547" max="12547" width="22.625" style="2" customWidth="1"/>
    <col min="12548" max="12548" width="6" style="2" customWidth="1"/>
    <col min="12549" max="12555" width="3.5" style="2" customWidth="1"/>
    <col min="12556" max="12556" width="4.125" style="2" customWidth="1"/>
    <col min="12557" max="12557" width="6.875" style="2" customWidth="1"/>
    <col min="12558" max="12558" width="4.875" style="2" customWidth="1"/>
    <col min="12559" max="12559" width="5.75" style="2" customWidth="1"/>
    <col min="12560" max="12560" width="7.125" style="2" customWidth="1"/>
    <col min="12561" max="12561" width="3.875" style="2" customWidth="1"/>
    <col min="12562" max="12562" width="87.75" style="2" customWidth="1"/>
    <col min="12563" max="12798" width="9" style="2"/>
    <col min="12799" max="12800" width="3.125" style="2" customWidth="1"/>
    <col min="12801" max="12801" width="3" style="2" customWidth="1"/>
    <col min="12802" max="12802" width="7.125" style="2" customWidth="1"/>
    <col min="12803" max="12803" width="22.625" style="2" customWidth="1"/>
    <col min="12804" max="12804" width="6" style="2" customWidth="1"/>
    <col min="12805" max="12811" width="3.5" style="2" customWidth="1"/>
    <col min="12812" max="12812" width="4.125" style="2" customWidth="1"/>
    <col min="12813" max="12813" width="6.875" style="2" customWidth="1"/>
    <col min="12814" max="12814" width="4.875" style="2" customWidth="1"/>
    <col min="12815" max="12815" width="5.75" style="2" customWidth="1"/>
    <col min="12816" max="12816" width="7.125" style="2" customWidth="1"/>
    <col min="12817" max="12817" width="3.875" style="2" customWidth="1"/>
    <col min="12818" max="12818" width="87.75" style="2" customWidth="1"/>
    <col min="12819" max="13054" width="9" style="2"/>
    <col min="13055" max="13056" width="3.125" style="2" customWidth="1"/>
    <col min="13057" max="13057" width="3" style="2" customWidth="1"/>
    <col min="13058" max="13058" width="7.125" style="2" customWidth="1"/>
    <col min="13059" max="13059" width="22.625" style="2" customWidth="1"/>
    <col min="13060" max="13060" width="6" style="2" customWidth="1"/>
    <col min="13061" max="13067" width="3.5" style="2" customWidth="1"/>
    <col min="13068" max="13068" width="4.125" style="2" customWidth="1"/>
    <col min="13069" max="13069" width="6.875" style="2" customWidth="1"/>
    <col min="13070" max="13070" width="4.875" style="2" customWidth="1"/>
    <col min="13071" max="13071" width="5.75" style="2" customWidth="1"/>
    <col min="13072" max="13072" width="7.125" style="2" customWidth="1"/>
    <col min="13073" max="13073" width="3.875" style="2" customWidth="1"/>
    <col min="13074" max="13074" width="87.75" style="2" customWidth="1"/>
    <col min="13075" max="13310" width="9" style="2"/>
    <col min="13311" max="13312" width="3.125" style="2" customWidth="1"/>
    <col min="13313" max="13313" width="3" style="2" customWidth="1"/>
    <col min="13314" max="13314" width="7.125" style="2" customWidth="1"/>
    <col min="13315" max="13315" width="22.625" style="2" customWidth="1"/>
    <col min="13316" max="13316" width="6" style="2" customWidth="1"/>
    <col min="13317" max="13323" width="3.5" style="2" customWidth="1"/>
    <col min="13324" max="13324" width="4.125" style="2" customWidth="1"/>
    <col min="13325" max="13325" width="6.875" style="2" customWidth="1"/>
    <col min="13326" max="13326" width="4.875" style="2" customWidth="1"/>
    <col min="13327" max="13327" width="5.75" style="2" customWidth="1"/>
    <col min="13328" max="13328" width="7.125" style="2" customWidth="1"/>
    <col min="13329" max="13329" width="3.875" style="2" customWidth="1"/>
    <col min="13330" max="13330" width="87.75" style="2" customWidth="1"/>
    <col min="13331" max="13566" width="9" style="2"/>
    <col min="13567" max="13568" width="3.125" style="2" customWidth="1"/>
    <col min="13569" max="13569" width="3" style="2" customWidth="1"/>
    <col min="13570" max="13570" width="7.125" style="2" customWidth="1"/>
    <col min="13571" max="13571" width="22.625" style="2" customWidth="1"/>
    <col min="13572" max="13572" width="6" style="2" customWidth="1"/>
    <col min="13573" max="13579" width="3.5" style="2" customWidth="1"/>
    <col min="13580" max="13580" width="4.125" style="2" customWidth="1"/>
    <col min="13581" max="13581" width="6.875" style="2" customWidth="1"/>
    <col min="13582" max="13582" width="4.875" style="2" customWidth="1"/>
    <col min="13583" max="13583" width="5.75" style="2" customWidth="1"/>
    <col min="13584" max="13584" width="7.125" style="2" customWidth="1"/>
    <col min="13585" max="13585" width="3.875" style="2" customWidth="1"/>
    <col min="13586" max="13586" width="87.75" style="2" customWidth="1"/>
    <col min="13587" max="13822" width="9" style="2"/>
    <col min="13823" max="13824" width="3.125" style="2" customWidth="1"/>
    <col min="13825" max="13825" width="3" style="2" customWidth="1"/>
    <col min="13826" max="13826" width="7.125" style="2" customWidth="1"/>
    <col min="13827" max="13827" width="22.625" style="2" customWidth="1"/>
    <col min="13828" max="13828" width="6" style="2" customWidth="1"/>
    <col min="13829" max="13835" width="3.5" style="2" customWidth="1"/>
    <col min="13836" max="13836" width="4.125" style="2" customWidth="1"/>
    <col min="13837" max="13837" width="6.875" style="2" customWidth="1"/>
    <col min="13838" max="13838" width="4.875" style="2" customWidth="1"/>
    <col min="13839" max="13839" width="5.75" style="2" customWidth="1"/>
    <col min="13840" max="13840" width="7.125" style="2" customWidth="1"/>
    <col min="13841" max="13841" width="3.875" style="2" customWidth="1"/>
    <col min="13842" max="13842" width="87.75" style="2" customWidth="1"/>
    <col min="13843" max="14078" width="9" style="2"/>
    <col min="14079" max="14080" width="3.125" style="2" customWidth="1"/>
    <col min="14081" max="14081" width="3" style="2" customWidth="1"/>
    <col min="14082" max="14082" width="7.125" style="2" customWidth="1"/>
    <col min="14083" max="14083" width="22.625" style="2" customWidth="1"/>
    <col min="14084" max="14084" width="6" style="2" customWidth="1"/>
    <col min="14085" max="14091" width="3.5" style="2" customWidth="1"/>
    <col min="14092" max="14092" width="4.125" style="2" customWidth="1"/>
    <col min="14093" max="14093" width="6.875" style="2" customWidth="1"/>
    <col min="14094" max="14094" width="4.875" style="2" customWidth="1"/>
    <col min="14095" max="14095" width="5.75" style="2" customWidth="1"/>
    <col min="14096" max="14096" width="7.125" style="2" customWidth="1"/>
    <col min="14097" max="14097" width="3.875" style="2" customWidth="1"/>
    <col min="14098" max="14098" width="87.75" style="2" customWidth="1"/>
    <col min="14099" max="14334" width="9" style="2"/>
    <col min="14335" max="14336" width="3.125" style="2" customWidth="1"/>
    <col min="14337" max="14337" width="3" style="2" customWidth="1"/>
    <col min="14338" max="14338" width="7.125" style="2" customWidth="1"/>
    <col min="14339" max="14339" width="22.625" style="2" customWidth="1"/>
    <col min="14340" max="14340" width="6" style="2" customWidth="1"/>
    <col min="14341" max="14347" width="3.5" style="2" customWidth="1"/>
    <col min="14348" max="14348" width="4.125" style="2" customWidth="1"/>
    <col min="14349" max="14349" width="6.875" style="2" customWidth="1"/>
    <col min="14350" max="14350" width="4.875" style="2" customWidth="1"/>
    <col min="14351" max="14351" width="5.75" style="2" customWidth="1"/>
    <col min="14352" max="14352" width="7.125" style="2" customWidth="1"/>
    <col min="14353" max="14353" width="3.875" style="2" customWidth="1"/>
    <col min="14354" max="14354" width="87.75" style="2" customWidth="1"/>
    <col min="14355" max="14590" width="9" style="2"/>
    <col min="14591" max="14592" width="3.125" style="2" customWidth="1"/>
    <col min="14593" max="14593" width="3" style="2" customWidth="1"/>
    <col min="14594" max="14594" width="7.125" style="2" customWidth="1"/>
    <col min="14595" max="14595" width="22.625" style="2" customWidth="1"/>
    <col min="14596" max="14596" width="6" style="2" customWidth="1"/>
    <col min="14597" max="14603" width="3.5" style="2" customWidth="1"/>
    <col min="14604" max="14604" width="4.125" style="2" customWidth="1"/>
    <col min="14605" max="14605" width="6.875" style="2" customWidth="1"/>
    <col min="14606" max="14606" width="4.875" style="2" customWidth="1"/>
    <col min="14607" max="14607" width="5.75" style="2" customWidth="1"/>
    <col min="14608" max="14608" width="7.125" style="2" customWidth="1"/>
    <col min="14609" max="14609" width="3.875" style="2" customWidth="1"/>
    <col min="14610" max="14610" width="87.75" style="2" customWidth="1"/>
    <col min="14611" max="14846" width="9" style="2"/>
    <col min="14847" max="14848" width="3.125" style="2" customWidth="1"/>
    <col min="14849" max="14849" width="3" style="2" customWidth="1"/>
    <col min="14850" max="14850" width="7.125" style="2" customWidth="1"/>
    <col min="14851" max="14851" width="22.625" style="2" customWidth="1"/>
    <col min="14852" max="14852" width="6" style="2" customWidth="1"/>
    <col min="14853" max="14859" width="3.5" style="2" customWidth="1"/>
    <col min="14860" max="14860" width="4.125" style="2" customWidth="1"/>
    <col min="14861" max="14861" width="6.875" style="2" customWidth="1"/>
    <col min="14862" max="14862" width="4.875" style="2" customWidth="1"/>
    <col min="14863" max="14863" width="5.75" style="2" customWidth="1"/>
    <col min="14864" max="14864" width="7.125" style="2" customWidth="1"/>
    <col min="14865" max="14865" width="3.875" style="2" customWidth="1"/>
    <col min="14866" max="14866" width="87.75" style="2" customWidth="1"/>
    <col min="14867" max="15102" width="9" style="2"/>
    <col min="15103" max="15104" width="3.125" style="2" customWidth="1"/>
    <col min="15105" max="15105" width="3" style="2" customWidth="1"/>
    <col min="15106" max="15106" width="7.125" style="2" customWidth="1"/>
    <col min="15107" max="15107" width="22.625" style="2" customWidth="1"/>
    <col min="15108" max="15108" width="6" style="2" customWidth="1"/>
    <col min="15109" max="15115" width="3.5" style="2" customWidth="1"/>
    <col min="15116" max="15116" width="4.125" style="2" customWidth="1"/>
    <col min="15117" max="15117" width="6.875" style="2" customWidth="1"/>
    <col min="15118" max="15118" width="4.875" style="2" customWidth="1"/>
    <col min="15119" max="15119" width="5.75" style="2" customWidth="1"/>
    <col min="15120" max="15120" width="7.125" style="2" customWidth="1"/>
    <col min="15121" max="15121" width="3.875" style="2" customWidth="1"/>
    <col min="15122" max="15122" width="87.75" style="2" customWidth="1"/>
    <col min="15123" max="15358" width="9" style="2"/>
    <col min="15359" max="15360" width="3.125" style="2" customWidth="1"/>
    <col min="15361" max="15361" width="3" style="2" customWidth="1"/>
    <col min="15362" max="15362" width="7.125" style="2" customWidth="1"/>
    <col min="15363" max="15363" width="22.625" style="2" customWidth="1"/>
    <col min="15364" max="15364" width="6" style="2" customWidth="1"/>
    <col min="15365" max="15371" width="3.5" style="2" customWidth="1"/>
    <col min="15372" max="15372" width="4.125" style="2" customWidth="1"/>
    <col min="15373" max="15373" width="6.875" style="2" customWidth="1"/>
    <col min="15374" max="15374" width="4.875" style="2" customWidth="1"/>
    <col min="15375" max="15375" width="5.75" style="2" customWidth="1"/>
    <col min="15376" max="15376" width="7.125" style="2" customWidth="1"/>
    <col min="15377" max="15377" width="3.875" style="2" customWidth="1"/>
    <col min="15378" max="15378" width="87.75" style="2" customWidth="1"/>
    <col min="15379" max="15614" width="9" style="2"/>
    <col min="15615" max="15616" width="3.125" style="2" customWidth="1"/>
    <col min="15617" max="15617" width="3" style="2" customWidth="1"/>
    <col min="15618" max="15618" width="7.125" style="2" customWidth="1"/>
    <col min="15619" max="15619" width="22.625" style="2" customWidth="1"/>
    <col min="15620" max="15620" width="6" style="2" customWidth="1"/>
    <col min="15621" max="15627" width="3.5" style="2" customWidth="1"/>
    <col min="15628" max="15628" width="4.125" style="2" customWidth="1"/>
    <col min="15629" max="15629" width="6.875" style="2" customWidth="1"/>
    <col min="15630" max="15630" width="4.875" style="2" customWidth="1"/>
    <col min="15631" max="15631" width="5.75" style="2" customWidth="1"/>
    <col min="15632" max="15632" width="7.125" style="2" customWidth="1"/>
    <col min="15633" max="15633" width="3.875" style="2" customWidth="1"/>
    <col min="15634" max="15634" width="87.75" style="2" customWidth="1"/>
    <col min="15635" max="15870" width="9" style="2"/>
    <col min="15871" max="15872" width="3.125" style="2" customWidth="1"/>
    <col min="15873" max="15873" width="3" style="2" customWidth="1"/>
    <col min="15874" max="15874" width="7.125" style="2" customWidth="1"/>
    <col min="15875" max="15875" width="22.625" style="2" customWidth="1"/>
    <col min="15876" max="15876" width="6" style="2" customWidth="1"/>
    <col min="15877" max="15883" width="3.5" style="2" customWidth="1"/>
    <col min="15884" max="15884" width="4.125" style="2" customWidth="1"/>
    <col min="15885" max="15885" width="6.875" style="2" customWidth="1"/>
    <col min="15886" max="15886" width="4.875" style="2" customWidth="1"/>
    <col min="15887" max="15887" width="5.75" style="2" customWidth="1"/>
    <col min="15888" max="15888" width="7.125" style="2" customWidth="1"/>
    <col min="15889" max="15889" width="3.875" style="2" customWidth="1"/>
    <col min="15890" max="15890" width="87.75" style="2" customWidth="1"/>
    <col min="15891" max="16126" width="9" style="2"/>
    <col min="16127" max="16128" width="3.125" style="2" customWidth="1"/>
    <col min="16129" max="16129" width="3" style="2" customWidth="1"/>
    <col min="16130" max="16130" width="7.125" style="2" customWidth="1"/>
    <col min="16131" max="16131" width="22.625" style="2" customWidth="1"/>
    <col min="16132" max="16132" width="6" style="2" customWidth="1"/>
    <col min="16133" max="16139" width="3.5" style="2" customWidth="1"/>
    <col min="16140" max="16140" width="4.125" style="2" customWidth="1"/>
    <col min="16141" max="16141" width="6.875" style="2" customWidth="1"/>
    <col min="16142" max="16142" width="4.875" style="2" customWidth="1"/>
    <col min="16143" max="16143" width="5.75" style="2" customWidth="1"/>
    <col min="16144" max="16144" width="7.125" style="2" customWidth="1"/>
    <col min="16145" max="16145" width="3.875" style="2" customWidth="1"/>
    <col min="16146" max="16146" width="87.75" style="2" customWidth="1"/>
    <col min="16147" max="16384" width="9" style="2"/>
  </cols>
  <sheetData>
    <row r="1" spans="1:19" ht="24" customHeight="1" x14ac:dyDescent="0.15">
      <c r="A1" s="82" t="s">
        <v>42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</row>
    <row r="2" spans="1:19" ht="24" customHeight="1" x14ac:dyDescent="0.15">
      <c r="A2" s="76" t="s">
        <v>21</v>
      </c>
      <c r="B2" s="78"/>
      <c r="C2" s="53" t="s">
        <v>22</v>
      </c>
      <c r="D2" s="53" t="s">
        <v>23</v>
      </c>
      <c r="E2" s="53" t="s">
        <v>24</v>
      </c>
      <c r="F2" s="71" t="s">
        <v>25</v>
      </c>
      <c r="G2" s="72"/>
      <c r="H2" s="72"/>
      <c r="I2" s="72"/>
      <c r="J2" s="72"/>
      <c r="K2" s="72"/>
      <c r="L2" s="72"/>
      <c r="M2" s="73"/>
      <c r="N2" s="53" t="s">
        <v>26</v>
      </c>
      <c r="O2" s="53" t="s">
        <v>27</v>
      </c>
      <c r="P2" s="79" t="s">
        <v>28</v>
      </c>
      <c r="Q2" s="73"/>
      <c r="R2" s="53" t="s">
        <v>29</v>
      </c>
      <c r="S2" s="53" t="s">
        <v>30</v>
      </c>
    </row>
    <row r="3" spans="1:19" ht="24" customHeight="1" x14ac:dyDescent="0.15">
      <c r="A3" s="85"/>
      <c r="B3" s="86"/>
      <c r="C3" s="55"/>
      <c r="D3" s="84"/>
      <c r="E3" s="84"/>
      <c r="F3" s="25">
        <v>1</v>
      </c>
      <c r="G3" s="25">
        <v>2</v>
      </c>
      <c r="H3" s="25">
        <v>3</v>
      </c>
      <c r="I3" s="25">
        <v>4</v>
      </c>
      <c r="J3" s="25">
        <v>5</v>
      </c>
      <c r="K3" s="25">
        <v>6</v>
      </c>
      <c r="L3" s="25">
        <v>7</v>
      </c>
      <c r="M3" s="25">
        <v>8</v>
      </c>
      <c r="N3" s="84"/>
      <c r="O3" s="84"/>
      <c r="P3" s="26" t="s">
        <v>31</v>
      </c>
      <c r="Q3" s="26" t="s">
        <v>32</v>
      </c>
      <c r="R3" s="55"/>
      <c r="S3" s="55"/>
    </row>
    <row r="4" spans="1:19" ht="51" customHeight="1" x14ac:dyDescent="0.15">
      <c r="A4" s="68" t="s">
        <v>33</v>
      </c>
      <c r="B4" s="70" t="s">
        <v>34</v>
      </c>
      <c r="C4" s="22">
        <v>1</v>
      </c>
      <c r="D4" s="27" t="s">
        <v>10</v>
      </c>
      <c r="E4" s="21" t="s">
        <v>110</v>
      </c>
      <c r="F4" s="22">
        <v>2</v>
      </c>
      <c r="G4" s="22"/>
      <c r="H4" s="22"/>
      <c r="I4" s="22"/>
      <c r="J4" s="22"/>
      <c r="K4" s="22"/>
      <c r="L4" s="22"/>
      <c r="M4" s="22"/>
      <c r="N4" s="22">
        <f>SUM(F4:M4)</f>
        <v>2</v>
      </c>
      <c r="O4" s="22">
        <f>N4*16</f>
        <v>32</v>
      </c>
      <c r="P4" s="22">
        <f>O4</f>
        <v>32</v>
      </c>
      <c r="Q4" s="22"/>
      <c r="R4" s="22" t="s">
        <v>47</v>
      </c>
      <c r="S4" s="22" t="s">
        <v>48</v>
      </c>
    </row>
    <row r="5" spans="1:19" ht="47.25" x14ac:dyDescent="0.2">
      <c r="A5" s="57"/>
      <c r="B5" s="54"/>
      <c r="C5" s="22">
        <v>2</v>
      </c>
      <c r="D5" s="26" t="s">
        <v>1</v>
      </c>
      <c r="E5" s="21" t="s">
        <v>126</v>
      </c>
      <c r="F5" s="22"/>
      <c r="G5" s="22"/>
      <c r="H5" s="22">
        <v>2</v>
      </c>
      <c r="I5" s="22"/>
      <c r="J5" s="28"/>
      <c r="K5" s="22"/>
      <c r="L5" s="22"/>
      <c r="M5" s="22"/>
      <c r="N5" s="22">
        <f>SUM(F5:M5)</f>
        <v>2</v>
      </c>
      <c r="O5" s="22">
        <f t="shared" ref="O5:O22" si="0">N5*16</f>
        <v>32</v>
      </c>
      <c r="P5" s="22">
        <f>O5</f>
        <v>32</v>
      </c>
      <c r="Q5" s="22"/>
      <c r="R5" s="22" t="s">
        <v>47</v>
      </c>
      <c r="S5" s="22" t="s">
        <v>11</v>
      </c>
    </row>
    <row r="6" spans="1:19" ht="89.25" customHeight="1" x14ac:dyDescent="0.15">
      <c r="A6" s="57"/>
      <c r="B6" s="54"/>
      <c r="C6" s="22">
        <v>3</v>
      </c>
      <c r="D6" s="26" t="s">
        <v>0</v>
      </c>
      <c r="E6" s="21" t="s">
        <v>127</v>
      </c>
      <c r="F6" s="22"/>
      <c r="G6" s="22">
        <v>4</v>
      </c>
      <c r="H6" s="22"/>
      <c r="I6" s="22"/>
      <c r="J6" s="22"/>
      <c r="K6" s="22"/>
      <c r="L6" s="22"/>
      <c r="M6" s="22"/>
      <c r="N6" s="22">
        <f>SUM(F6:M6)</f>
        <v>4</v>
      </c>
      <c r="O6" s="22">
        <f t="shared" si="0"/>
        <v>64</v>
      </c>
      <c r="P6" s="22">
        <f>O6</f>
        <v>64</v>
      </c>
      <c r="Q6" s="22"/>
      <c r="R6" s="22" t="s">
        <v>47</v>
      </c>
      <c r="S6" s="22" t="s">
        <v>11</v>
      </c>
    </row>
    <row r="7" spans="1:19" ht="35.25" x14ac:dyDescent="0.2">
      <c r="A7" s="57"/>
      <c r="B7" s="54"/>
      <c r="C7" s="22">
        <v>4</v>
      </c>
      <c r="D7" s="26" t="s">
        <v>2</v>
      </c>
      <c r="E7" s="21" t="s">
        <v>111</v>
      </c>
      <c r="F7" s="22"/>
      <c r="G7" s="22"/>
      <c r="H7" s="22"/>
      <c r="I7" s="26">
        <v>2</v>
      </c>
      <c r="J7" s="22"/>
      <c r="K7" s="28"/>
      <c r="L7" s="28"/>
      <c r="M7" s="22"/>
      <c r="N7" s="22">
        <f t="shared" ref="N7:N15" si="1">SUM(F7:M7)</f>
        <v>2</v>
      </c>
      <c r="O7" s="22">
        <f t="shared" si="0"/>
        <v>32</v>
      </c>
      <c r="P7" s="22">
        <f t="shared" ref="P7:P18" si="2">O7</f>
        <v>32</v>
      </c>
      <c r="Q7" s="22"/>
      <c r="R7" s="22" t="s">
        <v>47</v>
      </c>
      <c r="S7" s="22" t="s">
        <v>48</v>
      </c>
    </row>
    <row r="8" spans="1:19" ht="23.25" x14ac:dyDescent="0.15">
      <c r="A8" s="57"/>
      <c r="B8" s="54"/>
      <c r="C8" s="22">
        <v>5</v>
      </c>
      <c r="D8" s="25" t="s">
        <v>79</v>
      </c>
      <c r="E8" s="21" t="s">
        <v>80</v>
      </c>
      <c r="F8" s="27"/>
      <c r="G8" s="27"/>
      <c r="H8" s="27">
        <v>1</v>
      </c>
      <c r="I8" s="27"/>
      <c r="J8" s="27"/>
      <c r="K8" s="27"/>
      <c r="L8" s="27"/>
      <c r="M8" s="27"/>
      <c r="N8" s="22">
        <f t="shared" si="1"/>
        <v>1</v>
      </c>
      <c r="O8" s="22">
        <f t="shared" si="0"/>
        <v>16</v>
      </c>
      <c r="P8" s="27">
        <v>16</v>
      </c>
      <c r="Q8" s="27"/>
      <c r="R8" s="27" t="s">
        <v>81</v>
      </c>
      <c r="S8" s="27" t="s">
        <v>82</v>
      </c>
    </row>
    <row r="9" spans="1:19" ht="36" x14ac:dyDescent="0.15">
      <c r="A9" s="57"/>
      <c r="B9" s="54"/>
      <c r="C9" s="22">
        <v>6</v>
      </c>
      <c r="D9" s="25" t="s">
        <v>83</v>
      </c>
      <c r="E9" s="21" t="s">
        <v>84</v>
      </c>
      <c r="F9" s="27">
        <v>1</v>
      </c>
      <c r="G9" s="27"/>
      <c r="H9" s="27"/>
      <c r="I9" s="27"/>
      <c r="J9" s="27"/>
      <c r="K9" s="27"/>
      <c r="L9" s="27"/>
      <c r="M9" s="27"/>
      <c r="N9" s="22">
        <f t="shared" si="1"/>
        <v>1</v>
      </c>
      <c r="O9" s="22">
        <f t="shared" si="0"/>
        <v>16</v>
      </c>
      <c r="P9" s="27">
        <v>16</v>
      </c>
      <c r="Q9" s="27"/>
      <c r="R9" s="27" t="s">
        <v>81</v>
      </c>
      <c r="S9" s="27" t="s">
        <v>82</v>
      </c>
    </row>
    <row r="10" spans="1:19" ht="23.25" x14ac:dyDescent="0.15">
      <c r="A10" s="57"/>
      <c r="B10" s="54"/>
      <c r="C10" s="22">
        <v>7</v>
      </c>
      <c r="D10" s="34" t="s">
        <v>174</v>
      </c>
      <c r="E10" s="21" t="s">
        <v>128</v>
      </c>
      <c r="F10" s="35">
        <v>6</v>
      </c>
      <c r="G10" s="35"/>
      <c r="H10" s="35"/>
      <c r="I10" s="35"/>
      <c r="J10" s="35"/>
      <c r="K10" s="35"/>
      <c r="L10" s="35"/>
      <c r="M10" s="35"/>
      <c r="N10" s="35">
        <v>6</v>
      </c>
      <c r="O10" s="35">
        <v>96</v>
      </c>
      <c r="P10" s="35">
        <v>96</v>
      </c>
      <c r="Q10" s="35"/>
      <c r="R10" s="36" t="s">
        <v>175</v>
      </c>
      <c r="S10" s="35" t="s">
        <v>142</v>
      </c>
    </row>
    <row r="11" spans="1:19" ht="23.25" x14ac:dyDescent="0.15">
      <c r="A11" s="57"/>
      <c r="B11" s="54"/>
      <c r="C11" s="22">
        <v>8</v>
      </c>
      <c r="D11" s="34" t="s">
        <v>176</v>
      </c>
      <c r="E11" s="21" t="s">
        <v>177</v>
      </c>
      <c r="F11" s="35"/>
      <c r="G11" s="35">
        <v>6</v>
      </c>
      <c r="H11" s="35"/>
      <c r="I11" s="35"/>
      <c r="J11" s="35"/>
      <c r="K11" s="35"/>
      <c r="L11" s="35"/>
      <c r="M11" s="35"/>
      <c r="N11" s="35">
        <v>6</v>
      </c>
      <c r="O11" s="35">
        <v>96</v>
      </c>
      <c r="P11" s="35">
        <v>96</v>
      </c>
      <c r="Q11" s="35"/>
      <c r="R11" s="36" t="s">
        <v>175</v>
      </c>
      <c r="S11" s="35" t="s">
        <v>142</v>
      </c>
    </row>
    <row r="12" spans="1:19" ht="24" x14ac:dyDescent="0.15">
      <c r="A12" s="57"/>
      <c r="B12" s="54"/>
      <c r="C12" s="33">
        <v>9</v>
      </c>
      <c r="D12" s="27" t="s">
        <v>85</v>
      </c>
      <c r="E12" s="3" t="s">
        <v>99</v>
      </c>
      <c r="F12" s="22">
        <v>6</v>
      </c>
      <c r="G12" s="22"/>
      <c r="H12" s="22"/>
      <c r="I12" s="22"/>
      <c r="J12" s="22"/>
      <c r="K12" s="22"/>
      <c r="L12" s="22"/>
      <c r="M12" s="22"/>
      <c r="N12" s="22">
        <f t="shared" si="1"/>
        <v>6</v>
      </c>
      <c r="O12" s="22">
        <f t="shared" si="0"/>
        <v>96</v>
      </c>
      <c r="P12" s="22">
        <v>96</v>
      </c>
      <c r="Q12" s="22"/>
      <c r="R12" s="22" t="s">
        <v>86</v>
      </c>
      <c r="S12" s="22" t="s">
        <v>87</v>
      </c>
    </row>
    <row r="13" spans="1:19" ht="24" x14ac:dyDescent="0.15">
      <c r="A13" s="57"/>
      <c r="B13" s="54"/>
      <c r="C13" s="33">
        <v>10</v>
      </c>
      <c r="D13" s="27" t="s">
        <v>88</v>
      </c>
      <c r="E13" s="3" t="s">
        <v>100</v>
      </c>
      <c r="F13" s="22"/>
      <c r="G13" s="22">
        <v>6</v>
      </c>
      <c r="H13" s="22"/>
      <c r="I13" s="22"/>
      <c r="J13" s="22"/>
      <c r="K13" s="22"/>
      <c r="L13" s="22"/>
      <c r="M13" s="22"/>
      <c r="N13" s="22">
        <f t="shared" si="1"/>
        <v>6</v>
      </c>
      <c r="O13" s="22">
        <f t="shared" si="0"/>
        <v>96</v>
      </c>
      <c r="P13" s="22">
        <v>96</v>
      </c>
      <c r="Q13" s="22"/>
      <c r="R13" s="22" t="s">
        <v>86</v>
      </c>
      <c r="S13" s="22" t="s">
        <v>87</v>
      </c>
    </row>
    <row r="14" spans="1:19" ht="24" customHeight="1" x14ac:dyDescent="0.15">
      <c r="A14" s="57"/>
      <c r="B14" s="54"/>
      <c r="C14" s="33">
        <v>11</v>
      </c>
      <c r="D14" s="27" t="s">
        <v>89</v>
      </c>
      <c r="E14" s="3" t="s">
        <v>104</v>
      </c>
      <c r="F14" s="22"/>
      <c r="G14" s="22">
        <v>3</v>
      </c>
      <c r="H14" s="22"/>
      <c r="I14" s="22"/>
      <c r="J14" s="22"/>
      <c r="K14" s="22"/>
      <c r="L14" s="22"/>
      <c r="M14" s="22"/>
      <c r="N14" s="22">
        <f t="shared" si="1"/>
        <v>3</v>
      </c>
      <c r="O14" s="22">
        <f t="shared" si="0"/>
        <v>48</v>
      </c>
      <c r="P14" s="22">
        <v>48</v>
      </c>
      <c r="Q14" s="22"/>
      <c r="R14" s="22" t="s">
        <v>86</v>
      </c>
      <c r="S14" s="22" t="s">
        <v>87</v>
      </c>
    </row>
    <row r="15" spans="1:19" ht="35.25" x14ac:dyDescent="0.15">
      <c r="A15" s="57"/>
      <c r="B15" s="54"/>
      <c r="C15" s="33">
        <v>12</v>
      </c>
      <c r="D15" s="27" t="s">
        <v>90</v>
      </c>
      <c r="E15" s="3" t="s">
        <v>105</v>
      </c>
      <c r="F15" s="22"/>
      <c r="G15" s="22"/>
      <c r="H15" s="22">
        <v>4</v>
      </c>
      <c r="I15" s="22"/>
      <c r="J15" s="22"/>
      <c r="K15" s="22"/>
      <c r="L15" s="22"/>
      <c r="M15" s="22"/>
      <c r="N15" s="22">
        <f t="shared" si="1"/>
        <v>4</v>
      </c>
      <c r="O15" s="22">
        <f t="shared" si="0"/>
        <v>64</v>
      </c>
      <c r="P15" s="22">
        <v>64</v>
      </c>
      <c r="Q15" s="22"/>
      <c r="R15" s="22" t="s">
        <v>86</v>
      </c>
      <c r="S15" s="22" t="s">
        <v>87</v>
      </c>
    </row>
    <row r="16" spans="1:19" ht="36" x14ac:dyDescent="0.15">
      <c r="A16" s="57"/>
      <c r="B16" s="54"/>
      <c r="C16" s="33">
        <v>13</v>
      </c>
      <c r="D16" s="27" t="s">
        <v>3</v>
      </c>
      <c r="E16" s="21" t="s">
        <v>112</v>
      </c>
      <c r="F16" s="22">
        <v>2</v>
      </c>
      <c r="G16" s="22"/>
      <c r="H16" s="22"/>
      <c r="I16" s="22"/>
      <c r="J16" s="22"/>
      <c r="K16" s="22"/>
      <c r="L16" s="22"/>
      <c r="M16" s="22"/>
      <c r="N16" s="22">
        <v>1</v>
      </c>
      <c r="O16" s="22">
        <f t="shared" si="0"/>
        <v>16</v>
      </c>
      <c r="P16" s="22">
        <f t="shared" si="2"/>
        <v>16</v>
      </c>
      <c r="Q16" s="22"/>
      <c r="R16" s="22" t="s">
        <v>50</v>
      </c>
      <c r="S16" s="22" t="s">
        <v>48</v>
      </c>
    </row>
    <row r="17" spans="1:19" ht="36" x14ac:dyDescent="0.15">
      <c r="A17" s="57"/>
      <c r="B17" s="54"/>
      <c r="C17" s="33">
        <v>14</v>
      </c>
      <c r="D17" s="27" t="s">
        <v>4</v>
      </c>
      <c r="E17" s="21" t="s">
        <v>113</v>
      </c>
      <c r="F17" s="22"/>
      <c r="G17" s="22">
        <v>2</v>
      </c>
      <c r="H17" s="22"/>
      <c r="I17" s="22"/>
      <c r="J17" s="22"/>
      <c r="K17" s="22"/>
      <c r="L17" s="22"/>
      <c r="M17" s="22"/>
      <c r="N17" s="22">
        <v>1</v>
      </c>
      <c r="O17" s="22">
        <f t="shared" si="0"/>
        <v>16</v>
      </c>
      <c r="P17" s="22">
        <f t="shared" si="2"/>
        <v>16</v>
      </c>
      <c r="Q17" s="22"/>
      <c r="R17" s="22" t="s">
        <v>50</v>
      </c>
      <c r="S17" s="22" t="s">
        <v>48</v>
      </c>
    </row>
    <row r="18" spans="1:19" ht="36" x14ac:dyDescent="0.15">
      <c r="A18" s="57"/>
      <c r="B18" s="54"/>
      <c r="C18" s="33">
        <v>15</v>
      </c>
      <c r="D18" s="27" t="s">
        <v>5</v>
      </c>
      <c r="E18" s="21" t="s">
        <v>114</v>
      </c>
      <c r="F18" s="22"/>
      <c r="G18" s="22"/>
      <c r="H18" s="22">
        <v>2</v>
      </c>
      <c r="I18" s="22"/>
      <c r="J18" s="22"/>
      <c r="K18" s="22"/>
      <c r="L18" s="22"/>
      <c r="M18" s="22"/>
      <c r="N18" s="22">
        <v>1</v>
      </c>
      <c r="O18" s="22">
        <f t="shared" si="0"/>
        <v>16</v>
      </c>
      <c r="P18" s="22">
        <f t="shared" si="2"/>
        <v>16</v>
      </c>
      <c r="Q18" s="22"/>
      <c r="R18" s="22" t="s">
        <v>51</v>
      </c>
      <c r="S18" s="22" t="s">
        <v>48</v>
      </c>
    </row>
    <row r="19" spans="1:19" ht="36" x14ac:dyDescent="0.15">
      <c r="A19" s="57"/>
      <c r="B19" s="54"/>
      <c r="C19" s="33">
        <v>16</v>
      </c>
      <c r="D19" s="27" t="s">
        <v>6</v>
      </c>
      <c r="E19" s="21" t="s">
        <v>115</v>
      </c>
      <c r="F19" s="22"/>
      <c r="G19" s="22"/>
      <c r="H19" s="22"/>
      <c r="I19" s="22">
        <v>2</v>
      </c>
      <c r="J19" s="22"/>
      <c r="K19" s="22"/>
      <c r="L19" s="22"/>
      <c r="M19" s="22"/>
      <c r="N19" s="22">
        <v>1</v>
      </c>
      <c r="O19" s="22">
        <f t="shared" si="0"/>
        <v>16</v>
      </c>
      <c r="P19" s="22">
        <f>O19</f>
        <v>16</v>
      </c>
      <c r="Q19" s="22"/>
      <c r="R19" s="22" t="s">
        <v>51</v>
      </c>
      <c r="S19" s="22" t="s">
        <v>48</v>
      </c>
    </row>
    <row r="20" spans="1:19" ht="31.5" customHeight="1" x14ac:dyDescent="0.2">
      <c r="A20" s="57"/>
      <c r="B20" s="54"/>
      <c r="C20" s="33">
        <v>17</v>
      </c>
      <c r="D20" s="27" t="s">
        <v>181</v>
      </c>
      <c r="E20" s="3" t="s">
        <v>95</v>
      </c>
      <c r="F20" s="18" t="s">
        <v>182</v>
      </c>
      <c r="G20" s="19"/>
      <c r="H20" s="19"/>
      <c r="I20" s="28"/>
      <c r="J20" s="18"/>
      <c r="K20" s="19"/>
      <c r="L20" s="19"/>
      <c r="M20" s="19"/>
      <c r="N20" s="37">
        <v>1</v>
      </c>
      <c r="O20" s="37">
        <f t="shared" ref="O20" si="3">N20*16</f>
        <v>16</v>
      </c>
      <c r="P20" s="19"/>
      <c r="Q20" s="19">
        <v>16</v>
      </c>
      <c r="R20" s="22" t="s">
        <v>92</v>
      </c>
      <c r="S20" s="37" t="s">
        <v>48</v>
      </c>
    </row>
    <row r="21" spans="1:19" ht="36.75" customHeight="1" x14ac:dyDescent="0.15">
      <c r="A21" s="57"/>
      <c r="B21" s="54"/>
      <c r="C21" s="33">
        <v>18</v>
      </c>
      <c r="D21" s="27" t="s">
        <v>93</v>
      </c>
      <c r="E21" s="3" t="s">
        <v>138</v>
      </c>
      <c r="F21" s="22"/>
      <c r="G21" s="27" t="s">
        <v>91</v>
      </c>
      <c r="H21" s="22"/>
      <c r="I21" s="22"/>
      <c r="J21" s="22"/>
      <c r="K21" s="22"/>
      <c r="L21" s="22"/>
      <c r="M21" s="22"/>
      <c r="N21" s="27">
        <v>3</v>
      </c>
      <c r="O21" s="22">
        <f t="shared" si="0"/>
        <v>48</v>
      </c>
      <c r="P21" s="27">
        <v>32</v>
      </c>
      <c r="Q21" s="27">
        <v>16</v>
      </c>
      <c r="R21" s="27" t="s">
        <v>92</v>
      </c>
      <c r="S21" s="27" t="s">
        <v>94</v>
      </c>
    </row>
    <row r="22" spans="1:19" ht="24" customHeight="1" x14ac:dyDescent="0.15">
      <c r="A22" s="57"/>
      <c r="B22" s="54"/>
      <c r="C22" s="33">
        <v>19</v>
      </c>
      <c r="D22" s="25" t="s">
        <v>135</v>
      </c>
      <c r="E22" s="8" t="s">
        <v>139</v>
      </c>
      <c r="F22" s="22"/>
      <c r="G22" s="27"/>
      <c r="H22" s="22"/>
      <c r="I22" s="22"/>
      <c r="J22" s="22"/>
      <c r="K22" s="22"/>
      <c r="L22" s="22">
        <v>2</v>
      </c>
      <c r="M22" s="22"/>
      <c r="N22" s="27">
        <v>2</v>
      </c>
      <c r="O22" s="22">
        <f t="shared" si="0"/>
        <v>32</v>
      </c>
      <c r="P22" s="27">
        <v>32</v>
      </c>
      <c r="Q22" s="27"/>
      <c r="R22" s="26" t="s">
        <v>160</v>
      </c>
      <c r="S22" s="26" t="s">
        <v>82</v>
      </c>
    </row>
    <row r="23" spans="1:19" ht="24" customHeight="1" x14ac:dyDescent="0.15">
      <c r="A23" s="57"/>
      <c r="B23" s="55"/>
      <c r="C23" s="71" t="s">
        <v>35</v>
      </c>
      <c r="D23" s="72"/>
      <c r="E23" s="73"/>
      <c r="F23" s="6">
        <v>18</v>
      </c>
      <c r="G23" s="6">
        <f>G6+G7+G11+G13+G14+G17+3</f>
        <v>24</v>
      </c>
      <c r="H23" s="6">
        <f>SUM(H4:H21)</f>
        <v>9</v>
      </c>
      <c r="I23" s="6">
        <f>SUM(I4:I21)</f>
        <v>4</v>
      </c>
      <c r="J23" s="6"/>
      <c r="K23" s="6"/>
      <c r="L23" s="6">
        <v>2</v>
      </c>
      <c r="M23" s="6"/>
      <c r="N23" s="6">
        <f>SUM(N4:N22)</f>
        <v>53</v>
      </c>
      <c r="O23" s="6">
        <f>SUM(O4:O22)</f>
        <v>848</v>
      </c>
      <c r="P23" s="6">
        <f>SUM(P4:P22)</f>
        <v>816</v>
      </c>
      <c r="Q23" s="6">
        <f>SUM(Q4:Q22)</f>
        <v>32</v>
      </c>
      <c r="R23" s="25"/>
      <c r="S23" s="25"/>
    </row>
    <row r="24" spans="1:19" ht="24" customHeight="1" x14ac:dyDescent="0.15">
      <c r="A24" s="57"/>
      <c r="B24" s="70" t="s">
        <v>36</v>
      </c>
      <c r="C24" s="76" t="s">
        <v>53</v>
      </c>
      <c r="D24" s="77"/>
      <c r="E24" s="78"/>
      <c r="F24" s="65" t="s">
        <v>178</v>
      </c>
      <c r="G24" s="66"/>
      <c r="H24" s="66"/>
      <c r="I24" s="66"/>
      <c r="J24" s="66"/>
      <c r="K24" s="66"/>
      <c r="L24" s="67"/>
      <c r="M24" s="38"/>
      <c r="N24" s="25" t="s">
        <v>37</v>
      </c>
      <c r="O24" s="27"/>
      <c r="P24" s="75" t="s">
        <v>38</v>
      </c>
      <c r="Q24" s="75"/>
      <c r="R24" s="75"/>
      <c r="S24" s="75"/>
    </row>
    <row r="25" spans="1:19" ht="24" customHeight="1" x14ac:dyDescent="0.15">
      <c r="A25" s="57"/>
      <c r="B25" s="54"/>
      <c r="C25" s="76" t="s">
        <v>54</v>
      </c>
      <c r="D25" s="77"/>
      <c r="E25" s="78"/>
      <c r="F25" s="65" t="s">
        <v>178</v>
      </c>
      <c r="G25" s="66"/>
      <c r="H25" s="66"/>
      <c r="I25" s="66"/>
      <c r="J25" s="66"/>
      <c r="K25" s="66"/>
      <c r="L25" s="67"/>
      <c r="M25" s="38"/>
      <c r="N25" s="25"/>
      <c r="O25" s="27"/>
      <c r="P25" s="75"/>
      <c r="Q25" s="75"/>
      <c r="R25" s="75"/>
      <c r="S25" s="75"/>
    </row>
    <row r="26" spans="1:19" ht="24" customHeight="1" x14ac:dyDescent="0.15">
      <c r="A26" s="57"/>
      <c r="B26" s="54"/>
      <c r="C26" s="76" t="s">
        <v>55</v>
      </c>
      <c r="D26" s="77"/>
      <c r="E26" s="78"/>
      <c r="F26" s="65" t="s">
        <v>178</v>
      </c>
      <c r="G26" s="66"/>
      <c r="H26" s="66"/>
      <c r="I26" s="66"/>
      <c r="J26" s="66"/>
      <c r="K26" s="66"/>
      <c r="L26" s="67"/>
      <c r="M26" s="38"/>
      <c r="N26" s="25" t="s">
        <v>37</v>
      </c>
      <c r="O26" s="27"/>
      <c r="P26" s="75"/>
      <c r="Q26" s="75"/>
      <c r="R26" s="75"/>
      <c r="S26" s="75"/>
    </row>
    <row r="27" spans="1:19" ht="24" customHeight="1" x14ac:dyDescent="0.15">
      <c r="A27" s="57"/>
      <c r="B27" s="54"/>
      <c r="C27" s="76" t="s">
        <v>56</v>
      </c>
      <c r="D27" s="77"/>
      <c r="E27" s="78"/>
      <c r="F27" s="65" t="s">
        <v>178</v>
      </c>
      <c r="G27" s="66"/>
      <c r="H27" s="66"/>
      <c r="I27" s="66"/>
      <c r="J27" s="66"/>
      <c r="K27" s="66"/>
      <c r="L27" s="67"/>
      <c r="M27" s="38"/>
      <c r="N27" s="25"/>
      <c r="O27" s="27"/>
      <c r="P27" s="75"/>
      <c r="Q27" s="75"/>
      <c r="R27" s="75"/>
      <c r="S27" s="75"/>
    </row>
    <row r="28" spans="1:19" ht="24" customHeight="1" x14ac:dyDescent="0.15">
      <c r="A28" s="57"/>
      <c r="B28" s="54"/>
      <c r="C28" s="76" t="s">
        <v>57</v>
      </c>
      <c r="D28" s="77"/>
      <c r="E28" s="78"/>
      <c r="F28" s="65" t="s">
        <v>178</v>
      </c>
      <c r="G28" s="66"/>
      <c r="H28" s="66"/>
      <c r="I28" s="66"/>
      <c r="J28" s="66"/>
      <c r="K28" s="66"/>
      <c r="L28" s="67"/>
      <c r="M28" s="38"/>
      <c r="N28" s="25"/>
      <c r="O28" s="27"/>
      <c r="P28" s="75"/>
      <c r="Q28" s="75"/>
      <c r="R28" s="75"/>
      <c r="S28" s="75"/>
    </row>
    <row r="29" spans="1:19" ht="24" customHeight="1" x14ac:dyDescent="0.15">
      <c r="A29" s="57"/>
      <c r="B29" s="54"/>
      <c r="C29" s="76" t="s">
        <v>58</v>
      </c>
      <c r="D29" s="77"/>
      <c r="E29" s="78"/>
      <c r="F29" s="65" t="s">
        <v>179</v>
      </c>
      <c r="G29" s="66"/>
      <c r="H29" s="66"/>
      <c r="I29" s="66"/>
      <c r="J29" s="66"/>
      <c r="K29" s="66"/>
      <c r="L29" s="67"/>
      <c r="M29" s="38"/>
      <c r="N29" s="25"/>
      <c r="O29" s="27"/>
      <c r="P29" s="75"/>
      <c r="Q29" s="75"/>
      <c r="R29" s="75"/>
      <c r="S29" s="75"/>
    </row>
    <row r="30" spans="1:19" ht="24" customHeight="1" x14ac:dyDescent="0.15">
      <c r="A30" s="57"/>
      <c r="B30" s="54"/>
      <c r="C30" s="76" t="s">
        <v>59</v>
      </c>
      <c r="D30" s="77"/>
      <c r="E30" s="78"/>
      <c r="F30" s="65" t="s">
        <v>179</v>
      </c>
      <c r="G30" s="66"/>
      <c r="H30" s="66"/>
      <c r="I30" s="66"/>
      <c r="J30" s="66"/>
      <c r="K30" s="66"/>
      <c r="L30" s="67"/>
      <c r="M30" s="38"/>
      <c r="N30" s="25"/>
      <c r="O30" s="27"/>
      <c r="P30" s="75"/>
      <c r="Q30" s="75"/>
      <c r="R30" s="75"/>
      <c r="S30" s="75"/>
    </row>
    <row r="31" spans="1:19" ht="24.75" customHeight="1" x14ac:dyDescent="0.15">
      <c r="A31" s="57"/>
      <c r="B31" s="54"/>
      <c r="C31" s="76" t="s">
        <v>60</v>
      </c>
      <c r="D31" s="77"/>
      <c r="E31" s="78"/>
      <c r="F31" s="79" t="s">
        <v>180</v>
      </c>
      <c r="G31" s="80"/>
      <c r="H31" s="80"/>
      <c r="I31" s="80"/>
      <c r="J31" s="80"/>
      <c r="K31" s="80"/>
      <c r="L31" s="81"/>
      <c r="M31" s="7"/>
      <c r="N31" s="25"/>
      <c r="O31" s="27"/>
      <c r="P31" s="75"/>
      <c r="Q31" s="75"/>
      <c r="R31" s="75"/>
      <c r="S31" s="75"/>
    </row>
    <row r="32" spans="1:19" ht="24" customHeight="1" x14ac:dyDescent="0.15">
      <c r="A32" s="69"/>
      <c r="B32" s="74"/>
      <c r="C32" s="64" t="s">
        <v>61</v>
      </c>
      <c r="D32" s="64"/>
      <c r="E32" s="64"/>
      <c r="F32" s="24"/>
      <c r="G32" s="24"/>
      <c r="H32" s="24"/>
      <c r="I32" s="24"/>
      <c r="J32" s="24"/>
      <c r="K32" s="24"/>
      <c r="L32" s="24"/>
      <c r="M32" s="24"/>
      <c r="N32" s="25">
        <v>14</v>
      </c>
      <c r="O32" s="27">
        <f>14*16</f>
        <v>224</v>
      </c>
      <c r="P32" s="27">
        <f>14*16</f>
        <v>224</v>
      </c>
      <c r="Q32" s="27"/>
      <c r="R32" s="27"/>
      <c r="S32" s="27"/>
    </row>
    <row r="33" spans="1:32" ht="24" customHeight="1" x14ac:dyDescent="0.15">
      <c r="A33" s="51" t="s">
        <v>39</v>
      </c>
      <c r="B33" s="53" t="s">
        <v>40</v>
      </c>
      <c r="C33" s="22">
        <v>20</v>
      </c>
      <c r="D33" s="27" t="s">
        <v>14</v>
      </c>
      <c r="E33" s="3" t="s">
        <v>62</v>
      </c>
      <c r="F33" s="22">
        <v>4</v>
      </c>
      <c r="G33" s="22"/>
      <c r="H33" s="22"/>
      <c r="I33" s="22"/>
      <c r="J33" s="22"/>
      <c r="K33" s="22"/>
      <c r="L33" s="22"/>
      <c r="M33" s="22"/>
      <c r="N33" s="22">
        <v>4</v>
      </c>
      <c r="O33" s="22">
        <f>N33*16</f>
        <v>64</v>
      </c>
      <c r="P33" s="22">
        <f>N33*16</f>
        <v>64</v>
      </c>
      <c r="Q33" s="22"/>
      <c r="R33" s="5" t="s">
        <v>96</v>
      </c>
      <c r="S33" s="22" t="s">
        <v>49</v>
      </c>
    </row>
    <row r="34" spans="1:32" ht="24" x14ac:dyDescent="0.15">
      <c r="A34" s="52"/>
      <c r="B34" s="54"/>
      <c r="C34" s="33">
        <v>21</v>
      </c>
      <c r="D34" s="27" t="s">
        <v>15</v>
      </c>
      <c r="E34" s="9" t="s">
        <v>70</v>
      </c>
      <c r="F34" s="27"/>
      <c r="G34" s="27">
        <v>3</v>
      </c>
      <c r="H34" s="27"/>
      <c r="I34" s="27"/>
      <c r="J34" s="27"/>
      <c r="K34" s="27"/>
      <c r="L34" s="27"/>
      <c r="M34" s="27"/>
      <c r="N34" s="22">
        <f t="shared" ref="N34" si="4">SUM(F34:M34)</f>
        <v>3</v>
      </c>
      <c r="O34" s="22">
        <f t="shared" ref="O34:O36" si="5">N34*16</f>
        <v>48</v>
      </c>
      <c r="P34" s="22">
        <f t="shared" ref="P34:P35" si="6">N34*16</f>
        <v>48</v>
      </c>
      <c r="Q34" s="27"/>
      <c r="R34" s="5" t="s">
        <v>96</v>
      </c>
      <c r="S34" s="22" t="s">
        <v>49</v>
      </c>
    </row>
    <row r="35" spans="1:32" ht="24" x14ac:dyDescent="0.15">
      <c r="A35" s="52"/>
      <c r="B35" s="54"/>
      <c r="C35" s="33">
        <v>22</v>
      </c>
      <c r="D35" s="25" t="s">
        <v>132</v>
      </c>
      <c r="E35" s="8" t="s">
        <v>140</v>
      </c>
      <c r="F35" s="27"/>
      <c r="G35" s="27"/>
      <c r="H35" s="27">
        <v>3</v>
      </c>
      <c r="I35" s="27"/>
      <c r="J35" s="27"/>
      <c r="K35" s="27"/>
      <c r="L35" s="27"/>
      <c r="M35" s="27"/>
      <c r="N35" s="22">
        <v>3</v>
      </c>
      <c r="O35" s="22">
        <f t="shared" si="5"/>
        <v>48</v>
      </c>
      <c r="P35" s="22">
        <f t="shared" si="6"/>
        <v>48</v>
      </c>
      <c r="Q35" s="27"/>
      <c r="R35" s="26" t="s">
        <v>141</v>
      </c>
      <c r="S35" s="26" t="s">
        <v>142</v>
      </c>
    </row>
    <row r="36" spans="1:32" ht="48" x14ac:dyDescent="0.2">
      <c r="A36" s="52"/>
      <c r="B36" s="54"/>
      <c r="C36" s="33">
        <v>23</v>
      </c>
      <c r="D36" s="27" t="s">
        <v>109</v>
      </c>
      <c r="E36" s="9" t="s">
        <v>64</v>
      </c>
      <c r="F36" s="22"/>
      <c r="G36" s="28"/>
      <c r="H36" s="22">
        <v>4</v>
      </c>
      <c r="I36" s="28"/>
      <c r="J36" s="22"/>
      <c r="K36" s="22"/>
      <c r="L36" s="22"/>
      <c r="M36" s="22"/>
      <c r="N36" s="22">
        <v>4</v>
      </c>
      <c r="O36" s="22">
        <f t="shared" si="5"/>
        <v>64</v>
      </c>
      <c r="P36" s="22">
        <f>N36*16</f>
        <v>64</v>
      </c>
      <c r="Q36" s="22"/>
      <c r="R36" s="22" t="s">
        <v>161</v>
      </c>
      <c r="S36" s="22" t="s">
        <v>49</v>
      </c>
    </row>
    <row r="37" spans="1:32" ht="35.25" x14ac:dyDescent="0.15">
      <c r="A37" s="52"/>
      <c r="B37" s="54"/>
      <c r="C37" s="33">
        <v>24</v>
      </c>
      <c r="D37" s="27" t="s">
        <v>7</v>
      </c>
      <c r="E37" s="3" t="s">
        <v>65</v>
      </c>
      <c r="F37" s="22"/>
      <c r="G37" s="22"/>
      <c r="H37" s="22">
        <v>3</v>
      </c>
      <c r="I37" s="22"/>
      <c r="J37" s="22"/>
      <c r="K37" s="22"/>
      <c r="L37" s="22"/>
      <c r="M37" s="22"/>
      <c r="N37" s="22">
        <f>SUM(F37:M37)</f>
        <v>3</v>
      </c>
      <c r="O37" s="22">
        <f>N37*16</f>
        <v>48</v>
      </c>
      <c r="P37" s="22">
        <f>N37*16</f>
        <v>48</v>
      </c>
      <c r="Q37" s="22"/>
      <c r="R37" s="22" t="s">
        <v>63</v>
      </c>
      <c r="S37" s="22" t="s">
        <v>49</v>
      </c>
    </row>
    <row r="38" spans="1:32" ht="35.25" x14ac:dyDescent="0.15">
      <c r="A38" s="52"/>
      <c r="B38" s="54"/>
      <c r="C38" s="33">
        <v>25</v>
      </c>
      <c r="D38" s="26" t="s">
        <v>13</v>
      </c>
      <c r="E38" s="3" t="s">
        <v>66</v>
      </c>
      <c r="F38" s="22"/>
      <c r="G38" s="22"/>
      <c r="H38" s="22">
        <v>3</v>
      </c>
      <c r="I38" s="22"/>
      <c r="J38" s="22"/>
      <c r="K38" s="22"/>
      <c r="L38" s="22"/>
      <c r="M38" s="22"/>
      <c r="N38" s="22">
        <f>SUM(F38:M38)</f>
        <v>3</v>
      </c>
      <c r="O38" s="22">
        <f>N38*16</f>
        <v>48</v>
      </c>
      <c r="P38" s="22">
        <f>N38*16</f>
        <v>48</v>
      </c>
      <c r="Q38" s="22"/>
      <c r="R38" s="22" t="s">
        <v>63</v>
      </c>
      <c r="S38" s="22" t="s">
        <v>49</v>
      </c>
    </row>
    <row r="39" spans="1:32" ht="24" customHeight="1" x14ac:dyDescent="0.15">
      <c r="A39" s="52"/>
      <c r="B39" s="54"/>
      <c r="C39" s="33">
        <v>26</v>
      </c>
      <c r="D39" s="25" t="s">
        <v>133</v>
      </c>
      <c r="E39" s="8" t="s">
        <v>134</v>
      </c>
      <c r="F39" s="22"/>
      <c r="G39" s="22"/>
      <c r="H39" s="22"/>
      <c r="I39" s="22">
        <v>3</v>
      </c>
      <c r="J39" s="22"/>
      <c r="K39" s="22"/>
      <c r="L39" s="22"/>
      <c r="M39" s="22"/>
      <c r="N39" s="22">
        <v>3</v>
      </c>
      <c r="O39" s="22">
        <f>N39*16</f>
        <v>48</v>
      </c>
      <c r="P39" s="22">
        <f>N39*16</f>
        <v>48</v>
      </c>
      <c r="Q39" s="22"/>
      <c r="R39" s="26" t="s">
        <v>86</v>
      </c>
      <c r="S39" s="26" t="s">
        <v>142</v>
      </c>
    </row>
    <row r="40" spans="1:32" ht="24" customHeight="1" x14ac:dyDescent="0.15">
      <c r="A40" s="52"/>
      <c r="B40" s="54"/>
      <c r="C40" s="33">
        <v>27</v>
      </c>
      <c r="D40" s="27" t="s">
        <v>8</v>
      </c>
      <c r="E40" s="9" t="s">
        <v>67</v>
      </c>
      <c r="F40" s="22"/>
      <c r="G40" s="22"/>
      <c r="H40" s="22"/>
      <c r="I40" s="22">
        <v>3</v>
      </c>
      <c r="J40" s="22"/>
      <c r="K40" s="22"/>
      <c r="L40" s="22"/>
      <c r="M40" s="22"/>
      <c r="N40" s="22">
        <f>SUM(F40:M40)</f>
        <v>3</v>
      </c>
      <c r="O40" s="22">
        <f>N40*16</f>
        <v>48</v>
      </c>
      <c r="P40" s="22">
        <f>N40*16</f>
        <v>48</v>
      </c>
      <c r="Q40" s="22"/>
      <c r="R40" s="22" t="s">
        <v>63</v>
      </c>
      <c r="S40" s="22" t="s">
        <v>49</v>
      </c>
    </row>
    <row r="41" spans="1:32" ht="35.25" x14ac:dyDescent="0.15">
      <c r="A41" s="52"/>
      <c r="B41" s="54"/>
      <c r="C41" s="33">
        <v>28</v>
      </c>
      <c r="D41" s="22" t="s">
        <v>16</v>
      </c>
      <c r="E41" s="9" t="s">
        <v>152</v>
      </c>
      <c r="F41" s="22"/>
      <c r="G41" s="22"/>
      <c r="H41" s="22"/>
      <c r="I41" s="22"/>
      <c r="J41" s="22" t="s">
        <v>136</v>
      </c>
      <c r="K41" s="22"/>
      <c r="L41" s="22"/>
      <c r="M41" s="22"/>
      <c r="N41" s="22">
        <v>4</v>
      </c>
      <c r="O41" s="22">
        <f>6*16</f>
        <v>96</v>
      </c>
      <c r="P41" s="22">
        <v>64</v>
      </c>
      <c r="Q41" s="22">
        <v>32</v>
      </c>
      <c r="R41" s="22" t="s">
        <v>52</v>
      </c>
      <c r="S41" s="22" t="s">
        <v>49</v>
      </c>
    </row>
    <row r="42" spans="1:32" ht="24" customHeight="1" x14ac:dyDescent="0.15">
      <c r="A42" s="52"/>
      <c r="B42" s="55"/>
      <c r="C42" s="56" t="s">
        <v>68</v>
      </c>
      <c r="D42" s="56"/>
      <c r="E42" s="56"/>
      <c r="F42" s="22">
        <f>SUM(F33:F41)</f>
        <v>4</v>
      </c>
      <c r="G42" s="22">
        <f t="shared" ref="G42:Q42" si="7">SUM(G33:G41)</f>
        <v>3</v>
      </c>
      <c r="H42" s="22">
        <f t="shared" si="7"/>
        <v>13</v>
      </c>
      <c r="I42" s="22">
        <f t="shared" si="7"/>
        <v>6</v>
      </c>
      <c r="J42" s="22">
        <v>6</v>
      </c>
      <c r="K42" s="22">
        <f t="shared" si="7"/>
        <v>0</v>
      </c>
      <c r="L42" s="22">
        <f t="shared" si="7"/>
        <v>0</v>
      </c>
      <c r="M42" s="22">
        <f t="shared" si="7"/>
        <v>0</v>
      </c>
      <c r="N42" s="22">
        <f t="shared" si="7"/>
        <v>30</v>
      </c>
      <c r="O42" s="22">
        <f t="shared" si="7"/>
        <v>512</v>
      </c>
      <c r="P42" s="22">
        <f t="shared" si="7"/>
        <v>480</v>
      </c>
      <c r="Q42" s="22">
        <f t="shared" si="7"/>
        <v>32</v>
      </c>
      <c r="R42" s="22"/>
      <c r="S42" s="22"/>
    </row>
    <row r="43" spans="1:32" ht="36" x14ac:dyDescent="0.15">
      <c r="A43" s="52"/>
      <c r="B43" s="57" t="s">
        <v>75</v>
      </c>
      <c r="C43" s="22">
        <v>29</v>
      </c>
      <c r="D43" s="27" t="s">
        <v>143</v>
      </c>
      <c r="E43" s="9" t="s">
        <v>153</v>
      </c>
      <c r="F43" s="22"/>
      <c r="G43" s="22"/>
      <c r="H43" s="22"/>
      <c r="I43" s="29"/>
      <c r="J43" s="22" t="s">
        <v>9</v>
      </c>
      <c r="K43" s="22"/>
      <c r="L43" s="22"/>
      <c r="M43" s="22"/>
      <c r="N43" s="22">
        <v>4</v>
      </c>
      <c r="O43" s="22">
        <f t="shared" ref="O43:O49" si="8">P43+Q43</f>
        <v>96</v>
      </c>
      <c r="P43" s="22">
        <v>64</v>
      </c>
      <c r="Q43" s="22">
        <v>32</v>
      </c>
      <c r="R43" s="22" t="s">
        <v>52</v>
      </c>
      <c r="S43" s="22" t="s">
        <v>49</v>
      </c>
      <c r="T43" s="10"/>
      <c r="U43" s="11"/>
      <c r="V43" s="62"/>
      <c r="W43" s="62"/>
      <c r="X43" s="62"/>
      <c r="Y43" s="62"/>
      <c r="Z43" s="62"/>
      <c r="AA43" s="62"/>
      <c r="AB43" s="62"/>
      <c r="AC43" s="62"/>
      <c r="AD43" s="1"/>
      <c r="AE43" s="1"/>
      <c r="AF43" s="10"/>
    </row>
    <row r="44" spans="1:32" ht="24" x14ac:dyDescent="0.2">
      <c r="A44" s="52"/>
      <c r="B44" s="57"/>
      <c r="C44" s="33">
        <v>30</v>
      </c>
      <c r="D44" s="27" t="s">
        <v>17</v>
      </c>
      <c r="E44" s="9" t="s">
        <v>154</v>
      </c>
      <c r="F44" s="22"/>
      <c r="G44" s="22"/>
      <c r="H44" s="28"/>
      <c r="I44" s="22" t="s">
        <v>9</v>
      </c>
      <c r="J44" s="30"/>
      <c r="K44" s="22"/>
      <c r="L44" s="22"/>
      <c r="M44" s="22"/>
      <c r="N44" s="22">
        <v>4</v>
      </c>
      <c r="O44" s="22">
        <f t="shared" si="8"/>
        <v>96</v>
      </c>
      <c r="P44" s="22">
        <v>64</v>
      </c>
      <c r="Q44" s="22">
        <v>32</v>
      </c>
      <c r="R44" s="22" t="s">
        <v>52</v>
      </c>
      <c r="S44" s="22" t="s">
        <v>49</v>
      </c>
      <c r="T44" s="10"/>
      <c r="U44" s="12"/>
      <c r="V44" s="63"/>
      <c r="W44" s="63"/>
      <c r="X44" s="63"/>
      <c r="Y44" s="63"/>
      <c r="Z44" s="63"/>
      <c r="AA44" s="63"/>
      <c r="AB44" s="63"/>
      <c r="AC44" s="63"/>
      <c r="AD44" s="1"/>
      <c r="AE44" s="1"/>
      <c r="AF44" s="10"/>
    </row>
    <row r="45" spans="1:32" ht="36" x14ac:dyDescent="0.2">
      <c r="A45" s="52"/>
      <c r="B45" s="57"/>
      <c r="C45" s="33">
        <v>31</v>
      </c>
      <c r="D45" s="27" t="s">
        <v>18</v>
      </c>
      <c r="E45" s="3" t="s">
        <v>155</v>
      </c>
      <c r="F45" s="22"/>
      <c r="G45" s="22"/>
      <c r="H45" s="22"/>
      <c r="I45" s="22" t="s">
        <v>9</v>
      </c>
      <c r="J45" s="31"/>
      <c r="K45" s="27"/>
      <c r="L45" s="22"/>
      <c r="M45" s="22"/>
      <c r="N45" s="22">
        <v>4</v>
      </c>
      <c r="O45" s="22">
        <f t="shared" si="8"/>
        <v>96</v>
      </c>
      <c r="P45" s="22">
        <v>64</v>
      </c>
      <c r="Q45" s="22">
        <v>32</v>
      </c>
      <c r="R45" s="22" t="s">
        <v>52</v>
      </c>
      <c r="S45" s="22" t="s">
        <v>49</v>
      </c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  <row r="46" spans="1:32" ht="36" x14ac:dyDescent="0.15">
      <c r="A46" s="52"/>
      <c r="B46" s="57"/>
      <c r="C46" s="33">
        <v>32</v>
      </c>
      <c r="D46" s="27" t="s">
        <v>19</v>
      </c>
      <c r="E46" s="9" t="s">
        <v>162</v>
      </c>
      <c r="F46" s="22"/>
      <c r="G46" s="22"/>
      <c r="H46" s="22"/>
      <c r="I46" s="22"/>
      <c r="J46" s="22" t="s">
        <v>9</v>
      </c>
      <c r="K46" s="22"/>
      <c r="L46" s="22"/>
      <c r="M46" s="22"/>
      <c r="N46" s="22">
        <v>4</v>
      </c>
      <c r="O46" s="22">
        <f t="shared" si="8"/>
        <v>96</v>
      </c>
      <c r="P46" s="22">
        <v>64</v>
      </c>
      <c r="Q46" s="22">
        <v>32</v>
      </c>
      <c r="R46" s="22" t="s">
        <v>161</v>
      </c>
      <c r="S46" s="22" t="s">
        <v>49</v>
      </c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</row>
    <row r="47" spans="1:32" ht="47.25" x14ac:dyDescent="0.2">
      <c r="A47" s="52"/>
      <c r="B47" s="57"/>
      <c r="C47" s="33">
        <v>33</v>
      </c>
      <c r="D47" s="27" t="s">
        <v>116</v>
      </c>
      <c r="E47" s="3" t="s">
        <v>156</v>
      </c>
      <c r="F47" s="22"/>
      <c r="G47" s="22"/>
      <c r="H47" s="22"/>
      <c r="I47" s="28"/>
      <c r="J47" s="28"/>
      <c r="K47" s="22" t="s">
        <v>9</v>
      </c>
      <c r="L47" s="22"/>
      <c r="M47" s="22"/>
      <c r="N47" s="22">
        <v>4</v>
      </c>
      <c r="O47" s="22">
        <f t="shared" si="8"/>
        <v>96</v>
      </c>
      <c r="P47" s="22">
        <v>64</v>
      </c>
      <c r="Q47" s="22">
        <v>32</v>
      </c>
      <c r="R47" s="22" t="s">
        <v>52</v>
      </c>
      <c r="S47" s="22" t="s">
        <v>49</v>
      </c>
    </row>
    <row r="48" spans="1:32" ht="35.25" x14ac:dyDescent="0.15">
      <c r="A48" s="52"/>
      <c r="B48" s="57"/>
      <c r="C48" s="33">
        <v>34</v>
      </c>
      <c r="D48" s="27" t="s">
        <v>117</v>
      </c>
      <c r="E48" s="9" t="s">
        <v>157</v>
      </c>
      <c r="F48" s="22"/>
      <c r="G48" s="22"/>
      <c r="H48" s="22"/>
      <c r="I48" s="22"/>
      <c r="J48" s="22"/>
      <c r="K48" s="22" t="s">
        <v>9</v>
      </c>
      <c r="L48" s="22"/>
      <c r="M48" s="22"/>
      <c r="N48" s="22">
        <v>4</v>
      </c>
      <c r="O48" s="22">
        <f t="shared" si="8"/>
        <v>96</v>
      </c>
      <c r="P48" s="22">
        <v>64</v>
      </c>
      <c r="Q48" s="22">
        <v>32</v>
      </c>
      <c r="R48" s="22" t="s">
        <v>52</v>
      </c>
      <c r="S48" s="22" t="s">
        <v>49</v>
      </c>
    </row>
    <row r="49" spans="1:19" ht="44.25" customHeight="1" x14ac:dyDescent="0.2">
      <c r="A49" s="52"/>
      <c r="B49" s="57"/>
      <c r="C49" s="33">
        <v>35</v>
      </c>
      <c r="D49" s="26" t="s">
        <v>173</v>
      </c>
      <c r="E49" s="87" t="s">
        <v>183</v>
      </c>
      <c r="F49" s="28"/>
      <c r="G49" s="28"/>
      <c r="H49" s="28"/>
      <c r="I49" s="28"/>
      <c r="J49" s="28"/>
      <c r="K49" s="22">
        <v>4</v>
      </c>
      <c r="L49" s="31"/>
      <c r="M49" s="28"/>
      <c r="N49" s="22">
        <v>4</v>
      </c>
      <c r="O49" s="22">
        <f t="shared" si="8"/>
        <v>64</v>
      </c>
      <c r="P49" s="22">
        <v>64</v>
      </c>
      <c r="Q49" s="22"/>
      <c r="R49" s="22" t="s">
        <v>52</v>
      </c>
      <c r="S49" s="22" t="s">
        <v>49</v>
      </c>
    </row>
    <row r="50" spans="1:19" ht="24" customHeight="1" x14ac:dyDescent="0.15">
      <c r="A50" s="52"/>
      <c r="B50" s="58"/>
      <c r="C50" s="56" t="s">
        <v>68</v>
      </c>
      <c r="D50" s="56"/>
      <c r="E50" s="56"/>
      <c r="F50" s="22"/>
      <c r="G50" s="22"/>
      <c r="H50" s="22"/>
      <c r="I50" s="22">
        <v>12</v>
      </c>
      <c r="J50" s="22">
        <v>12</v>
      </c>
      <c r="K50" s="22">
        <v>16</v>
      </c>
      <c r="L50" s="22"/>
      <c r="M50" s="22"/>
      <c r="N50" s="22">
        <f>SUM(N43:N49)</f>
        <v>28</v>
      </c>
      <c r="O50" s="22">
        <f>SUM(O43:O49)</f>
        <v>640</v>
      </c>
      <c r="P50" s="22">
        <f>SUM(P43:P49)</f>
        <v>448</v>
      </c>
      <c r="Q50" s="22">
        <f>SUM(Q43:Q49)</f>
        <v>192</v>
      </c>
      <c r="R50" s="22"/>
      <c r="S50" s="22"/>
    </row>
    <row r="51" spans="1:19" s="17" customFormat="1" ht="36" customHeight="1" x14ac:dyDescent="0.15">
      <c r="A51" s="52"/>
      <c r="B51" s="51" t="s">
        <v>45</v>
      </c>
      <c r="C51" s="22">
        <v>36</v>
      </c>
      <c r="D51" s="22" t="s">
        <v>124</v>
      </c>
      <c r="E51" s="3" t="s">
        <v>169</v>
      </c>
      <c r="F51" s="22">
        <v>2</v>
      </c>
      <c r="G51" s="22"/>
      <c r="H51" s="22"/>
      <c r="I51" s="22"/>
      <c r="J51" s="22"/>
      <c r="K51" s="22"/>
      <c r="L51" s="22"/>
      <c r="M51" s="22"/>
      <c r="N51" s="22">
        <v>1</v>
      </c>
      <c r="O51" s="22">
        <f>N51*16</f>
        <v>16</v>
      </c>
      <c r="P51" s="22">
        <v>16</v>
      </c>
      <c r="Q51" s="22"/>
      <c r="R51" s="5" t="s">
        <v>77</v>
      </c>
      <c r="S51" s="5" t="s">
        <v>73</v>
      </c>
    </row>
    <row r="52" spans="1:19" s="17" customFormat="1" ht="36" customHeight="1" x14ac:dyDescent="0.2">
      <c r="A52" s="52"/>
      <c r="B52" s="52"/>
      <c r="C52" s="33">
        <v>37</v>
      </c>
      <c r="D52" s="27" t="s">
        <v>158</v>
      </c>
      <c r="E52" s="3" t="s">
        <v>167</v>
      </c>
      <c r="F52" s="28"/>
      <c r="G52" s="28"/>
      <c r="H52" s="28"/>
      <c r="I52" s="28"/>
      <c r="J52" s="22">
        <v>2</v>
      </c>
      <c r="K52" s="28"/>
      <c r="L52" s="28"/>
      <c r="M52" s="28"/>
      <c r="N52" s="22">
        <f t="shared" ref="N52:N63" si="9">SUM(F52:M52)</f>
        <v>2</v>
      </c>
      <c r="O52" s="22">
        <f t="shared" ref="O52:O67" si="10">N52*16</f>
        <v>32</v>
      </c>
      <c r="P52" s="22">
        <f>N52*16</f>
        <v>32</v>
      </c>
      <c r="Q52" s="22"/>
      <c r="R52" s="22" t="s">
        <v>52</v>
      </c>
      <c r="S52" s="5" t="s">
        <v>159</v>
      </c>
    </row>
    <row r="53" spans="1:19" s="17" customFormat="1" ht="36" x14ac:dyDescent="0.2">
      <c r="A53" s="52"/>
      <c r="B53" s="52"/>
      <c r="C53" s="33">
        <v>38</v>
      </c>
      <c r="D53" s="27" t="s">
        <v>76</v>
      </c>
      <c r="E53" s="3" t="s">
        <v>163</v>
      </c>
      <c r="F53" s="27"/>
      <c r="G53" s="22"/>
      <c r="H53" s="22"/>
      <c r="I53" s="22"/>
      <c r="J53" s="22"/>
      <c r="K53" s="22">
        <v>3</v>
      </c>
      <c r="L53" s="28"/>
      <c r="M53" s="22"/>
      <c r="N53" s="22">
        <f t="shared" si="9"/>
        <v>3</v>
      </c>
      <c r="O53" s="22">
        <f t="shared" si="10"/>
        <v>48</v>
      </c>
      <c r="P53" s="22">
        <f t="shared" ref="P53:P62" si="11">N53*16</f>
        <v>48</v>
      </c>
      <c r="Q53" s="22"/>
      <c r="R53" s="22" t="s">
        <v>52</v>
      </c>
      <c r="S53" s="22" t="s">
        <v>49</v>
      </c>
    </row>
    <row r="54" spans="1:19" s="17" customFormat="1" ht="24" x14ac:dyDescent="0.2">
      <c r="A54" s="52"/>
      <c r="B54" s="52"/>
      <c r="C54" s="33">
        <v>39</v>
      </c>
      <c r="D54" s="27" t="s">
        <v>72</v>
      </c>
      <c r="E54" s="3" t="s">
        <v>164</v>
      </c>
      <c r="F54" s="27"/>
      <c r="G54" s="22"/>
      <c r="H54" s="22"/>
      <c r="I54" s="22">
        <v>2</v>
      </c>
      <c r="J54" s="22"/>
      <c r="K54" s="28"/>
      <c r="L54" s="28"/>
      <c r="M54" s="22"/>
      <c r="N54" s="22">
        <f t="shared" si="9"/>
        <v>2</v>
      </c>
      <c r="O54" s="22">
        <f t="shared" si="10"/>
        <v>32</v>
      </c>
      <c r="P54" s="22">
        <v>32</v>
      </c>
      <c r="Q54" s="22"/>
      <c r="R54" s="22" t="s">
        <v>52</v>
      </c>
      <c r="S54" s="5" t="s">
        <v>46</v>
      </c>
    </row>
    <row r="55" spans="1:19" s="17" customFormat="1" ht="25.5" customHeight="1" x14ac:dyDescent="0.2">
      <c r="A55" s="52"/>
      <c r="B55" s="52"/>
      <c r="C55" s="33">
        <v>40</v>
      </c>
      <c r="D55" s="27" t="s">
        <v>145</v>
      </c>
      <c r="E55" s="3" t="s">
        <v>144</v>
      </c>
      <c r="F55" s="27"/>
      <c r="G55" s="22"/>
      <c r="H55" s="22"/>
      <c r="I55" s="22">
        <v>2</v>
      </c>
      <c r="J55" s="22"/>
      <c r="K55" s="28"/>
      <c r="L55" s="28"/>
      <c r="M55" s="22"/>
      <c r="N55" s="22">
        <f t="shared" si="9"/>
        <v>2</v>
      </c>
      <c r="O55" s="22">
        <f t="shared" si="10"/>
        <v>32</v>
      </c>
      <c r="P55" s="22">
        <v>32</v>
      </c>
      <c r="Q55" s="22"/>
      <c r="R55" s="22" t="s">
        <v>52</v>
      </c>
      <c r="S55" s="5" t="s">
        <v>46</v>
      </c>
    </row>
    <row r="56" spans="1:19" s="17" customFormat="1" ht="24" x14ac:dyDescent="0.2">
      <c r="A56" s="52"/>
      <c r="B56" s="52"/>
      <c r="C56" s="33">
        <v>41</v>
      </c>
      <c r="D56" s="26" t="s">
        <v>103</v>
      </c>
      <c r="E56" s="3" t="s">
        <v>102</v>
      </c>
      <c r="F56" s="28"/>
      <c r="G56" s="28"/>
      <c r="H56" s="28"/>
      <c r="I56" s="28"/>
      <c r="J56" s="22" t="s">
        <v>123</v>
      </c>
      <c r="K56" s="28"/>
      <c r="L56" s="22"/>
      <c r="M56" s="22"/>
      <c r="N56" s="22">
        <v>2</v>
      </c>
      <c r="O56" s="22">
        <f t="shared" si="10"/>
        <v>32</v>
      </c>
      <c r="P56" s="22">
        <v>16</v>
      </c>
      <c r="Q56" s="22">
        <v>16</v>
      </c>
      <c r="R56" s="22" t="s">
        <v>52</v>
      </c>
      <c r="S56" s="22" t="s">
        <v>48</v>
      </c>
    </row>
    <row r="57" spans="1:19" s="17" customFormat="1" ht="36" x14ac:dyDescent="0.2">
      <c r="A57" s="52"/>
      <c r="B57" s="52"/>
      <c r="C57" s="33">
        <v>42</v>
      </c>
      <c r="D57" s="27" t="s">
        <v>74</v>
      </c>
      <c r="E57" s="3" t="s">
        <v>171</v>
      </c>
      <c r="F57" s="28"/>
      <c r="G57" s="28"/>
      <c r="H57" s="28"/>
      <c r="I57" s="28"/>
      <c r="J57" s="22">
        <v>3</v>
      </c>
      <c r="K57" s="28"/>
      <c r="L57" s="28"/>
      <c r="M57" s="28"/>
      <c r="N57" s="22">
        <f t="shared" si="9"/>
        <v>3</v>
      </c>
      <c r="O57" s="22">
        <f t="shared" si="10"/>
        <v>48</v>
      </c>
      <c r="P57" s="22">
        <f t="shared" si="11"/>
        <v>48</v>
      </c>
      <c r="Q57" s="22"/>
      <c r="R57" s="22" t="s">
        <v>52</v>
      </c>
      <c r="S57" s="5" t="s">
        <v>11</v>
      </c>
    </row>
    <row r="58" spans="1:19" s="17" customFormat="1" ht="24" x14ac:dyDescent="0.2">
      <c r="A58" s="52"/>
      <c r="B58" s="52"/>
      <c r="C58" s="33">
        <v>43</v>
      </c>
      <c r="D58" s="27" t="s">
        <v>71</v>
      </c>
      <c r="E58" s="3" t="s">
        <v>172</v>
      </c>
      <c r="F58" s="28"/>
      <c r="G58" s="28"/>
      <c r="H58" s="28"/>
      <c r="I58" s="28"/>
      <c r="J58" s="22">
        <v>2</v>
      </c>
      <c r="K58" s="28"/>
      <c r="L58" s="28"/>
      <c r="M58" s="28"/>
      <c r="N58" s="22">
        <f t="shared" si="9"/>
        <v>2</v>
      </c>
      <c r="O58" s="22">
        <f t="shared" si="10"/>
        <v>32</v>
      </c>
      <c r="P58" s="22">
        <v>32</v>
      </c>
      <c r="Q58" s="22"/>
      <c r="R58" s="22" t="s">
        <v>52</v>
      </c>
      <c r="S58" s="5" t="s">
        <v>46</v>
      </c>
    </row>
    <row r="59" spans="1:19" s="17" customFormat="1" ht="33" customHeight="1" x14ac:dyDescent="0.2">
      <c r="A59" s="52"/>
      <c r="B59" s="52"/>
      <c r="C59" s="33">
        <v>44</v>
      </c>
      <c r="D59" s="27" t="s">
        <v>129</v>
      </c>
      <c r="E59" s="3" t="s">
        <v>168</v>
      </c>
      <c r="F59" s="27"/>
      <c r="G59" s="22"/>
      <c r="H59" s="22"/>
      <c r="I59" s="22"/>
      <c r="J59" s="27">
        <v>2</v>
      </c>
      <c r="K59" s="22"/>
      <c r="L59" s="28"/>
      <c r="M59" s="22"/>
      <c r="N59" s="22">
        <f t="shared" si="9"/>
        <v>2</v>
      </c>
      <c r="O59" s="22">
        <f t="shared" si="10"/>
        <v>32</v>
      </c>
      <c r="P59" s="22">
        <f t="shared" si="11"/>
        <v>32</v>
      </c>
      <c r="Q59" s="22"/>
      <c r="R59" s="22" t="s">
        <v>52</v>
      </c>
      <c r="S59" s="22" t="s">
        <v>49</v>
      </c>
    </row>
    <row r="60" spans="1:19" s="17" customFormat="1" ht="35.25" x14ac:dyDescent="0.2">
      <c r="A60" s="52"/>
      <c r="B60" s="52"/>
      <c r="C60" s="33">
        <v>45</v>
      </c>
      <c r="D60" s="27" t="s">
        <v>147</v>
      </c>
      <c r="E60" s="3" t="s">
        <v>146</v>
      </c>
      <c r="F60" s="27"/>
      <c r="G60" s="22"/>
      <c r="H60" s="22"/>
      <c r="I60" s="22"/>
      <c r="J60" s="13"/>
      <c r="K60" s="27">
        <v>3</v>
      </c>
      <c r="L60" s="28"/>
      <c r="M60" s="22"/>
      <c r="N60" s="22">
        <f t="shared" si="9"/>
        <v>3</v>
      </c>
      <c r="O60" s="22">
        <f t="shared" si="10"/>
        <v>48</v>
      </c>
      <c r="P60" s="22">
        <f t="shared" si="11"/>
        <v>48</v>
      </c>
      <c r="Q60" s="22"/>
      <c r="R60" s="22" t="s">
        <v>52</v>
      </c>
      <c r="S60" s="5" t="s">
        <v>12</v>
      </c>
    </row>
    <row r="61" spans="1:19" s="17" customFormat="1" ht="24" x14ac:dyDescent="0.2">
      <c r="A61" s="52"/>
      <c r="B61" s="52"/>
      <c r="C61" s="33">
        <v>46</v>
      </c>
      <c r="D61" s="26" t="s">
        <v>148</v>
      </c>
      <c r="E61" s="3" t="s">
        <v>98</v>
      </c>
      <c r="F61" s="28"/>
      <c r="G61" s="28"/>
      <c r="H61" s="28"/>
      <c r="I61" s="28"/>
      <c r="J61" s="22"/>
      <c r="K61" s="22">
        <v>2</v>
      </c>
      <c r="L61" s="28"/>
      <c r="M61" s="22"/>
      <c r="N61" s="22">
        <f t="shared" si="9"/>
        <v>2</v>
      </c>
      <c r="O61" s="22">
        <f t="shared" si="10"/>
        <v>32</v>
      </c>
      <c r="P61" s="22">
        <f t="shared" si="11"/>
        <v>32</v>
      </c>
      <c r="Q61" s="22"/>
      <c r="R61" s="22" t="s">
        <v>52</v>
      </c>
      <c r="S61" s="22" t="s">
        <v>48</v>
      </c>
    </row>
    <row r="62" spans="1:19" s="17" customFormat="1" ht="35.25" x14ac:dyDescent="0.2">
      <c r="A62" s="52"/>
      <c r="B62" s="52"/>
      <c r="C62" s="33">
        <v>47</v>
      </c>
      <c r="D62" s="26" t="s">
        <v>130</v>
      </c>
      <c r="E62" s="3" t="s">
        <v>165</v>
      </c>
      <c r="F62" s="28"/>
      <c r="G62" s="28"/>
      <c r="H62" s="28"/>
      <c r="I62" s="28"/>
      <c r="J62" s="22"/>
      <c r="K62" s="22">
        <v>2</v>
      </c>
      <c r="L62" s="28"/>
      <c r="M62" s="22"/>
      <c r="N62" s="22">
        <f t="shared" si="9"/>
        <v>2</v>
      </c>
      <c r="O62" s="22">
        <f t="shared" si="10"/>
        <v>32</v>
      </c>
      <c r="P62" s="22">
        <f t="shared" si="11"/>
        <v>32</v>
      </c>
      <c r="Q62" s="22"/>
      <c r="R62" s="22" t="s">
        <v>52</v>
      </c>
      <c r="S62" s="5" t="s">
        <v>12</v>
      </c>
    </row>
    <row r="63" spans="1:19" s="17" customFormat="1" ht="34.5" customHeight="1" x14ac:dyDescent="0.2">
      <c r="A63" s="52"/>
      <c r="B63" s="52"/>
      <c r="C63" s="33">
        <v>48</v>
      </c>
      <c r="D63" s="27" t="s">
        <v>151</v>
      </c>
      <c r="E63" s="3" t="s">
        <v>118</v>
      </c>
      <c r="F63" s="27"/>
      <c r="G63" s="22"/>
      <c r="H63" s="22"/>
      <c r="I63" s="22"/>
      <c r="J63" s="22"/>
      <c r="K63" s="22">
        <v>2</v>
      </c>
      <c r="L63" s="28"/>
      <c r="M63" s="22"/>
      <c r="N63" s="22">
        <f t="shared" si="9"/>
        <v>2</v>
      </c>
      <c r="O63" s="22">
        <f t="shared" si="10"/>
        <v>32</v>
      </c>
      <c r="P63" s="22">
        <v>32</v>
      </c>
      <c r="Q63" s="22"/>
      <c r="R63" s="22" t="s">
        <v>52</v>
      </c>
      <c r="S63" s="5" t="s">
        <v>131</v>
      </c>
    </row>
    <row r="64" spans="1:19" s="17" customFormat="1" ht="25.5" customHeight="1" x14ac:dyDescent="0.15">
      <c r="A64" s="52"/>
      <c r="B64" s="52"/>
      <c r="C64" s="33">
        <v>49</v>
      </c>
      <c r="D64" s="25" t="s">
        <v>125</v>
      </c>
      <c r="E64" s="3" t="s">
        <v>119</v>
      </c>
      <c r="F64" s="27"/>
      <c r="G64" s="22"/>
      <c r="H64" s="22"/>
      <c r="I64" s="22"/>
      <c r="J64" s="22"/>
      <c r="K64" s="22"/>
      <c r="L64" s="22">
        <v>2</v>
      </c>
      <c r="M64" s="22"/>
      <c r="N64" s="22">
        <v>2</v>
      </c>
      <c r="O64" s="22">
        <v>32</v>
      </c>
      <c r="P64" s="22">
        <v>32</v>
      </c>
      <c r="Q64" s="22"/>
      <c r="R64" s="5" t="s">
        <v>121</v>
      </c>
      <c r="S64" s="5" t="s">
        <v>122</v>
      </c>
    </row>
    <row r="65" spans="1:19" ht="24" x14ac:dyDescent="0.2">
      <c r="A65" s="52"/>
      <c r="B65" s="52"/>
      <c r="C65" s="33">
        <v>50</v>
      </c>
      <c r="D65" s="25" t="s">
        <v>97</v>
      </c>
      <c r="E65" s="3" t="s">
        <v>101</v>
      </c>
      <c r="F65" s="28"/>
      <c r="G65" s="28"/>
      <c r="H65" s="28"/>
      <c r="I65" s="28"/>
      <c r="J65" s="22"/>
      <c r="K65" s="28"/>
      <c r="L65" s="22">
        <v>2</v>
      </c>
      <c r="M65" s="22"/>
      <c r="N65" s="22">
        <v>2</v>
      </c>
      <c r="O65" s="22">
        <f t="shared" si="10"/>
        <v>32</v>
      </c>
      <c r="P65" s="22">
        <v>32</v>
      </c>
      <c r="Q65" s="22"/>
      <c r="R65" s="22" t="s">
        <v>52</v>
      </c>
      <c r="S65" s="22" t="s">
        <v>48</v>
      </c>
    </row>
    <row r="66" spans="1:19" ht="36" customHeight="1" x14ac:dyDescent="0.2">
      <c r="A66" s="52"/>
      <c r="B66" s="52"/>
      <c r="C66" s="33">
        <v>51</v>
      </c>
      <c r="D66" s="22" t="s">
        <v>149</v>
      </c>
      <c r="E66" s="3" t="s">
        <v>106</v>
      </c>
      <c r="F66" s="28"/>
      <c r="G66" s="28"/>
      <c r="H66" s="28"/>
      <c r="I66" s="28"/>
      <c r="J66" s="22"/>
      <c r="K66" s="28"/>
      <c r="L66" s="22" t="s">
        <v>120</v>
      </c>
      <c r="M66" s="22"/>
      <c r="N66" s="22">
        <v>3</v>
      </c>
      <c r="O66" s="22">
        <f t="shared" si="10"/>
        <v>48</v>
      </c>
      <c r="P66" s="22">
        <v>32</v>
      </c>
      <c r="Q66" s="22">
        <v>16</v>
      </c>
      <c r="R66" s="22" t="s">
        <v>52</v>
      </c>
      <c r="S66" s="22" t="s">
        <v>48</v>
      </c>
    </row>
    <row r="67" spans="1:19" s="17" customFormat="1" ht="36" x14ac:dyDescent="0.2">
      <c r="A67" s="52"/>
      <c r="B67" s="52"/>
      <c r="C67" s="33">
        <v>52</v>
      </c>
      <c r="D67" s="26" t="s">
        <v>150</v>
      </c>
      <c r="E67" s="3" t="s">
        <v>170</v>
      </c>
      <c r="F67" s="28"/>
      <c r="G67" s="28"/>
      <c r="H67" s="28"/>
      <c r="I67" s="28"/>
      <c r="J67" s="22"/>
      <c r="K67" s="28"/>
      <c r="L67" s="22">
        <v>2</v>
      </c>
      <c r="M67" s="22"/>
      <c r="N67" s="22">
        <v>2</v>
      </c>
      <c r="O67" s="22">
        <f t="shared" si="10"/>
        <v>32</v>
      </c>
      <c r="P67" s="22">
        <v>32</v>
      </c>
      <c r="Q67" s="22"/>
      <c r="R67" s="5" t="s">
        <v>20</v>
      </c>
      <c r="S67" s="5" t="s">
        <v>78</v>
      </c>
    </row>
    <row r="68" spans="1:19" s="17" customFormat="1" ht="24.75" customHeight="1" x14ac:dyDescent="0.15">
      <c r="A68" s="52"/>
      <c r="B68" s="52"/>
      <c r="C68" s="59" t="s">
        <v>166</v>
      </c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1"/>
    </row>
    <row r="69" spans="1:19" ht="24" customHeight="1" x14ac:dyDescent="0.15">
      <c r="A69" s="52"/>
      <c r="B69" s="49" t="s">
        <v>107</v>
      </c>
      <c r="C69" s="50"/>
      <c r="D69" s="50"/>
      <c r="E69" s="50"/>
      <c r="F69" s="39">
        <f t="shared" ref="F69:Q69" si="12">SUM(F51:F67)</f>
        <v>2</v>
      </c>
      <c r="G69" s="39"/>
      <c r="H69" s="39"/>
      <c r="I69" s="39">
        <f t="shared" si="12"/>
        <v>4</v>
      </c>
      <c r="J69" s="39">
        <v>11</v>
      </c>
      <c r="K69" s="39">
        <f t="shared" si="12"/>
        <v>12</v>
      </c>
      <c r="L69" s="39">
        <v>9</v>
      </c>
      <c r="M69" s="39"/>
      <c r="N69" s="39">
        <f>SUM(N51:N67)</f>
        <v>37</v>
      </c>
      <c r="O69" s="39">
        <f>SUM(O51:O67)</f>
        <v>592</v>
      </c>
      <c r="P69" s="39">
        <f t="shared" si="12"/>
        <v>560</v>
      </c>
      <c r="Q69" s="39">
        <f t="shared" si="12"/>
        <v>32</v>
      </c>
      <c r="R69" s="14"/>
      <c r="S69" s="22"/>
    </row>
    <row r="70" spans="1:19" ht="24.75" customHeight="1" x14ac:dyDescent="0.15">
      <c r="A70" s="49" t="s">
        <v>108</v>
      </c>
      <c r="B70" s="50"/>
      <c r="C70" s="50"/>
      <c r="D70" s="50"/>
      <c r="E70" s="50"/>
      <c r="F70" s="20">
        <f t="shared" ref="F70:K70" si="13">F23+F42+F50</f>
        <v>22</v>
      </c>
      <c r="G70" s="20">
        <f t="shared" si="13"/>
        <v>27</v>
      </c>
      <c r="H70" s="20">
        <f t="shared" si="13"/>
        <v>22</v>
      </c>
      <c r="I70" s="20">
        <f t="shared" si="13"/>
        <v>22</v>
      </c>
      <c r="J70" s="20">
        <f t="shared" si="13"/>
        <v>18</v>
      </c>
      <c r="K70" s="20">
        <f t="shared" si="13"/>
        <v>16</v>
      </c>
      <c r="L70" s="20">
        <v>2</v>
      </c>
      <c r="M70" s="20"/>
      <c r="N70" s="20">
        <f>N23+N42+N50</f>
        <v>111</v>
      </c>
      <c r="O70" s="20">
        <f>O23+O42+O50</f>
        <v>2000</v>
      </c>
      <c r="P70" s="20">
        <f>P23+P42+P50</f>
        <v>1744</v>
      </c>
      <c r="Q70" s="20">
        <f>Q23+Q42+Q50</f>
        <v>256</v>
      </c>
      <c r="R70" s="40"/>
      <c r="S70" s="41"/>
    </row>
    <row r="71" spans="1:19" ht="32.25" customHeight="1" x14ac:dyDescent="0.15">
      <c r="A71" s="48" t="s">
        <v>43</v>
      </c>
      <c r="B71" s="48" t="s">
        <v>137</v>
      </c>
      <c r="C71" s="42" t="s">
        <v>44</v>
      </c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</row>
    <row r="72" spans="1:19" ht="24.75" customHeight="1" x14ac:dyDescent="0.15">
      <c r="A72" s="48"/>
      <c r="B72" s="48"/>
      <c r="C72" s="43" t="s">
        <v>61</v>
      </c>
      <c r="D72" s="43"/>
      <c r="E72" s="43"/>
      <c r="F72" s="26"/>
      <c r="G72" s="26"/>
      <c r="H72" s="26"/>
      <c r="I72" s="26"/>
      <c r="J72" s="26"/>
      <c r="K72" s="26"/>
      <c r="L72" s="26"/>
      <c r="M72" s="26"/>
      <c r="N72" s="25">
        <v>6</v>
      </c>
      <c r="O72" s="25">
        <f>N72*16</f>
        <v>96</v>
      </c>
      <c r="P72" s="25">
        <f>O72</f>
        <v>96</v>
      </c>
      <c r="Q72" s="15"/>
      <c r="R72" s="4"/>
      <c r="S72" s="4"/>
    </row>
    <row r="73" spans="1:19" ht="24.75" customHeight="1" x14ac:dyDescent="0.15">
      <c r="A73" s="44" t="s">
        <v>41</v>
      </c>
      <c r="B73" s="45"/>
      <c r="C73" s="45"/>
      <c r="D73" s="45"/>
      <c r="E73" s="46"/>
      <c r="F73" s="32">
        <f>F23+F42+F50+F69+F72</f>
        <v>24</v>
      </c>
      <c r="G73" s="32">
        <f t="shared" ref="G73:L73" si="14">G23+G42+G50+G69</f>
        <v>27</v>
      </c>
      <c r="H73" s="32">
        <f t="shared" si="14"/>
        <v>22</v>
      </c>
      <c r="I73" s="32">
        <f t="shared" si="14"/>
        <v>26</v>
      </c>
      <c r="J73" s="32">
        <f t="shared" si="14"/>
        <v>29</v>
      </c>
      <c r="K73" s="32">
        <f t="shared" si="14"/>
        <v>28</v>
      </c>
      <c r="L73" s="32">
        <f t="shared" si="14"/>
        <v>11</v>
      </c>
      <c r="M73" s="32"/>
      <c r="N73" s="32">
        <f>N23+N42+N50+21+N72+14</f>
        <v>152</v>
      </c>
      <c r="O73" s="32">
        <f>O23+O32+O42+O50+336+O72</f>
        <v>2656</v>
      </c>
      <c r="P73" s="32">
        <f>P23+P32+P42+P50+304+P72</f>
        <v>2368</v>
      </c>
      <c r="Q73" s="32">
        <f>Q23+Q32+Q42+Q50+Q69+Q72</f>
        <v>288</v>
      </c>
      <c r="R73" s="23"/>
      <c r="S73" s="23"/>
    </row>
    <row r="75" spans="1:19" ht="30.75" customHeight="1" x14ac:dyDescent="0.2">
      <c r="A75" s="47" t="s">
        <v>69</v>
      </c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</row>
  </sheetData>
  <mergeCells count="50">
    <mergeCell ref="A1:S1"/>
    <mergeCell ref="C2:C3"/>
    <mergeCell ref="D2:D3"/>
    <mergeCell ref="E2:E3"/>
    <mergeCell ref="F2:M2"/>
    <mergeCell ref="N2:N3"/>
    <mergeCell ref="O2:O3"/>
    <mergeCell ref="P2:Q2"/>
    <mergeCell ref="A2:B3"/>
    <mergeCell ref="A4:A32"/>
    <mergeCell ref="B4:B23"/>
    <mergeCell ref="C23:E23"/>
    <mergeCell ref="B24:B32"/>
    <mergeCell ref="P24:S31"/>
    <mergeCell ref="C29:E29"/>
    <mergeCell ref="C30:E30"/>
    <mergeCell ref="C31:E31"/>
    <mergeCell ref="C24:E24"/>
    <mergeCell ref="C25:E25"/>
    <mergeCell ref="C26:E26"/>
    <mergeCell ref="C27:E27"/>
    <mergeCell ref="C28:E28"/>
    <mergeCell ref="F29:L29"/>
    <mergeCell ref="F30:L30"/>
    <mergeCell ref="F31:L31"/>
    <mergeCell ref="V43:AC43"/>
    <mergeCell ref="V44:AC44"/>
    <mergeCell ref="C50:E50"/>
    <mergeCell ref="C32:E32"/>
    <mergeCell ref="R2:R3"/>
    <mergeCell ref="S2:S3"/>
    <mergeCell ref="F24:L24"/>
    <mergeCell ref="F25:L25"/>
    <mergeCell ref="F26:L26"/>
    <mergeCell ref="F27:L27"/>
    <mergeCell ref="F28:L28"/>
    <mergeCell ref="A70:E70"/>
    <mergeCell ref="A33:A69"/>
    <mergeCell ref="B33:B42"/>
    <mergeCell ref="C42:E42"/>
    <mergeCell ref="B43:B50"/>
    <mergeCell ref="C68:S68"/>
    <mergeCell ref="B51:B68"/>
    <mergeCell ref="B69:E69"/>
    <mergeCell ref="C71:S71"/>
    <mergeCell ref="C72:E72"/>
    <mergeCell ref="A73:E73"/>
    <mergeCell ref="A75:S75"/>
    <mergeCell ref="A71:A72"/>
    <mergeCell ref="B71:B72"/>
  </mergeCells>
  <phoneticPr fontId="2" type="noConversion"/>
  <pageMargins left="0.47244094488188981" right="0.47244094488188981" top="0.78740157480314965" bottom="0.78740157480314965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</dc:creator>
  <cp:lastModifiedBy>HM</cp:lastModifiedBy>
  <cp:lastPrinted>2018-09-01T07:15:56Z</cp:lastPrinted>
  <dcterms:created xsi:type="dcterms:W3CDTF">2015-06-01T02:19:54Z</dcterms:created>
  <dcterms:modified xsi:type="dcterms:W3CDTF">2019-10-14T06:06:19Z</dcterms:modified>
</cp:coreProperties>
</file>