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ll\Desktop\培养方案相关\历年培养方案\2021本科人才培养方案（9.10）\10金融学院\金融学（国际金融英文班）\"/>
    </mc:Choice>
  </mc:AlternateContent>
  <xr:revisionPtr revIDLastSave="0" documentId="13_ncr:1_{2AF1EFC1-08CD-45D4-9786-02C4A2897471}" xr6:coauthVersionLast="36" xr6:coauthVersionMax="36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6" r:id="rId1"/>
  </sheets>
  <definedNames>
    <definedName name="_xlnm._FilterDatabase" localSheetId="0" hidden="1">Sheet1!$A$2:$S$76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Sheet1!$A$1:$S$78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76" i="6" l="1"/>
  <c r="H76" i="6"/>
  <c r="I76" i="6"/>
  <c r="J76" i="6"/>
  <c r="K76" i="6"/>
  <c r="L76" i="6"/>
  <c r="M76" i="6"/>
  <c r="N76" i="6"/>
  <c r="O76" i="6"/>
  <c r="P76" i="6"/>
  <c r="Q76" i="6"/>
  <c r="F76" i="6"/>
  <c r="I25" i="6" l="1"/>
  <c r="P22" i="6" l="1"/>
  <c r="P23" i="6"/>
  <c r="P21" i="6"/>
  <c r="L67" i="6"/>
  <c r="M67" i="6"/>
  <c r="Q67" i="6"/>
  <c r="I67" i="6"/>
  <c r="O20" i="6" l="1"/>
  <c r="N60" i="6"/>
  <c r="P60" i="6" s="1"/>
  <c r="N65" i="6"/>
  <c r="P65" i="6" s="1"/>
  <c r="O62" i="6"/>
  <c r="O59" i="6"/>
  <c r="O58" i="6"/>
  <c r="O56" i="6"/>
  <c r="N55" i="6"/>
  <c r="O55" i="6" s="1"/>
  <c r="N54" i="6"/>
  <c r="P54" i="6" s="1"/>
  <c r="N53" i="6"/>
  <c r="O53" i="6" s="1"/>
  <c r="N52" i="6"/>
  <c r="O51" i="6"/>
  <c r="O50" i="6"/>
  <c r="O47" i="6"/>
  <c r="O46" i="6"/>
  <c r="O45" i="6"/>
  <c r="O44" i="6"/>
  <c r="O41" i="6"/>
  <c r="O52" i="6" l="1"/>
  <c r="N67" i="6"/>
  <c r="O60" i="6"/>
  <c r="O65" i="6"/>
  <c r="P52" i="6"/>
  <c r="P67" i="6" s="1"/>
  <c r="O54" i="6"/>
  <c r="G48" i="6"/>
  <c r="H48" i="6"/>
  <c r="L48" i="6"/>
  <c r="M48" i="6"/>
  <c r="N48" i="6"/>
  <c r="P48" i="6"/>
  <c r="Q48" i="6"/>
  <c r="F48" i="6"/>
  <c r="G43" i="6"/>
  <c r="H43" i="6"/>
  <c r="K43" i="6"/>
  <c r="L43" i="6"/>
  <c r="M43" i="6"/>
  <c r="Q43" i="6"/>
  <c r="J25" i="6"/>
  <c r="K25" i="6"/>
  <c r="L25" i="6"/>
  <c r="M25" i="6"/>
  <c r="Q25" i="6"/>
  <c r="O67" i="6" l="1"/>
  <c r="M49" i="6"/>
  <c r="L49" i="6"/>
  <c r="K49" i="6"/>
  <c r="G49" i="6"/>
  <c r="H49" i="6"/>
  <c r="Q49" i="6"/>
  <c r="J49" i="6"/>
  <c r="I49" i="6"/>
  <c r="F43" i="6"/>
  <c r="F49" i="6" s="1"/>
  <c r="P32" i="6" l="1"/>
  <c r="O19" i="6"/>
  <c r="O18" i="6"/>
  <c r="O13" i="6"/>
  <c r="N17" i="6"/>
  <c r="O17" i="6" s="1"/>
  <c r="N16" i="6"/>
  <c r="O16" i="6" s="1"/>
  <c r="N15" i="6"/>
  <c r="O15" i="6" s="1"/>
  <c r="N14" i="6"/>
  <c r="O14" i="6" s="1"/>
  <c r="N10" i="6"/>
  <c r="O10" i="6" s="1"/>
  <c r="N7" i="6"/>
  <c r="O7" i="6" s="1"/>
  <c r="P7" i="6" s="1"/>
  <c r="N6" i="6"/>
  <c r="O5" i="6"/>
  <c r="P5" i="6" s="1"/>
  <c r="O32" i="6" l="1"/>
  <c r="O6" i="6"/>
  <c r="P6" i="6" s="1"/>
  <c r="N25" i="6"/>
  <c r="O42" i="6" l="1"/>
  <c r="O37" i="6"/>
  <c r="P40" i="6"/>
  <c r="O40" i="6"/>
  <c r="N39" i="6"/>
  <c r="O39" i="6" s="1"/>
  <c r="N38" i="6"/>
  <c r="O38" i="6" s="1"/>
  <c r="P37" i="6"/>
  <c r="N35" i="6"/>
  <c r="P34" i="6"/>
  <c r="O34" i="6"/>
  <c r="P20" i="6"/>
  <c r="O48" i="6" l="1"/>
  <c r="P25" i="6"/>
  <c r="N43" i="6"/>
  <c r="N49" i="6" s="1"/>
  <c r="O4" i="6"/>
  <c r="O25" i="6" s="1"/>
  <c r="P39" i="6"/>
  <c r="O35" i="6"/>
  <c r="O43" i="6" s="1"/>
  <c r="P35" i="6"/>
  <c r="P38" i="6"/>
  <c r="O49" i="6" l="1"/>
  <c r="P43" i="6"/>
  <c r="P49" i="6" s="1"/>
</calcChain>
</file>

<file path=xl/sharedStrings.xml><?xml version="1.0" encoding="utf-8"?>
<sst xmlns="http://schemas.openxmlformats.org/spreadsheetml/2006/main" count="538" uniqueCount="184">
  <si>
    <t>060024A</t>
  </si>
  <si>
    <t>060062B</t>
  </si>
  <si>
    <t>150011B</t>
  </si>
  <si>
    <t>150021B</t>
  </si>
  <si>
    <t>150031B</t>
  </si>
  <si>
    <t>150041B</t>
  </si>
  <si>
    <t>考试</t>
    <phoneticPr fontId="3" type="noConversion"/>
  </si>
  <si>
    <t>考查</t>
    <phoneticPr fontId="3" type="noConversion"/>
  </si>
  <si>
    <t>111004A</t>
    <phoneticPr fontId="3" type="noConversion"/>
  </si>
  <si>
    <t>110694A</t>
    <phoneticPr fontId="3" type="noConversion"/>
  </si>
  <si>
    <t>113304A</t>
    <phoneticPr fontId="3" type="noConversion"/>
  </si>
  <si>
    <t>113614A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</si>
  <si>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</si>
  <si>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</si>
  <si>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</si>
  <si>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</si>
  <si>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</si>
  <si>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</si>
  <si>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</si>
  <si>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</si>
  <si>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</si>
  <si>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</si>
  <si>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</si>
  <si>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通识教育选修课</t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</si>
  <si>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</si>
  <si>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</si>
  <si>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</si>
  <si>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</si>
  <si>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</si>
  <si>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</si>
  <si>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</si>
  <si>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</si>
  <si>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</si>
  <si>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t>110792B</t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</si>
  <si>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</si>
  <si>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</si>
  <si>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</si>
  <si>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t>统计学院</t>
  </si>
  <si>
    <t>考试</t>
  </si>
  <si>
    <t>120043A</t>
  </si>
  <si>
    <t>120074A</t>
  </si>
  <si>
    <t>考查</t>
  </si>
  <si>
    <t>112522B</t>
    <phoneticPr fontId="3" type="noConversion"/>
  </si>
  <si>
    <t>110724A</t>
    <phoneticPr fontId="1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</si>
  <si>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3" type="noConversion"/>
  </si>
  <si>
    <t>110174A</t>
    <phoneticPr fontId="3" type="noConversion"/>
  </si>
  <si>
    <t>110314A</t>
    <phoneticPr fontId="3" type="noConversion"/>
  </si>
  <si>
    <t>120263A</t>
    <phoneticPr fontId="3" type="noConversion"/>
  </si>
  <si>
    <t>060142B</t>
    <phoneticPr fontId="3" type="noConversion"/>
  </si>
  <si>
    <r>
      <rPr>
        <sz val="9"/>
        <rFont val="宋体"/>
        <family val="3"/>
        <charset val="134"/>
      </rPr>
      <t>考试</t>
    </r>
  </si>
  <si>
    <t>110074A</t>
    <phoneticPr fontId="2" type="noConversion"/>
  </si>
  <si>
    <t>112602B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</si>
  <si>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</si>
  <si>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t>111194A</t>
    <phoneticPr fontId="2" type="noConversion"/>
  </si>
  <si>
    <t>130576A</t>
    <phoneticPr fontId="3" type="noConversion"/>
  </si>
  <si>
    <t>外国语
学院</t>
    <phoneticPr fontId="3" type="noConversion"/>
  </si>
  <si>
    <t>130586A</t>
    <phoneticPr fontId="3" type="noConversion"/>
  </si>
  <si>
    <t xml:space="preserve"> 071201B </t>
    <phoneticPr fontId="2" type="noConversion"/>
  </si>
  <si>
    <r>
      <rPr>
        <sz val="9"/>
        <rFont val="宋体"/>
        <family val="3"/>
        <charset val="134"/>
      </rPr>
      <t>金融学院</t>
    </r>
  </si>
  <si>
    <t>考查</t>
    <phoneticPr fontId="2" type="noConversion"/>
  </si>
  <si>
    <t>110993B</t>
    <phoneticPr fontId="2" type="noConversion"/>
  </si>
  <si>
    <t>111002B</t>
    <phoneticPr fontId="2" type="noConversion"/>
  </si>
  <si>
    <t>112552B</t>
    <phoneticPr fontId="2" type="noConversion"/>
  </si>
  <si>
    <t>071523B</t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</si>
  <si>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</si>
  <si>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</si>
  <si>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</si>
  <si>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</si>
  <si>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3" type="noConversion"/>
  </si>
  <si>
    <t>111242A</t>
    <phoneticPr fontId="2" type="noConversion"/>
  </si>
  <si>
    <t>管工学院</t>
  </si>
  <si>
    <t>课程名称（中英文）</t>
  </si>
  <si>
    <t>考试
类型</t>
  </si>
  <si>
    <t>小计</t>
  </si>
  <si>
    <t>审美体验与艺术鉴赏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</si>
  <si>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</si>
  <si>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</si>
  <si>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</si>
  <si>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</si>
  <si>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</si>
  <si>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金融学专业（国际金融英文班）本科学分制指导性教学计划表（2021）</t>
  </si>
  <si>
    <t>专业核心课</t>
  </si>
  <si>
    <r>
      <rPr>
        <b/>
        <sz val="9"/>
        <rFont val="宋体"/>
        <family val="3"/>
        <charset val="134"/>
      </rPr>
      <t>小计</t>
    </r>
  </si>
  <si>
    <t>专业课程合计</t>
  </si>
  <si>
    <t>专业提升课</t>
  </si>
  <si>
    <t>专业拓展课</t>
  </si>
  <si>
    <t>个性教育</t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</si>
  <si>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</si>
  <si>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</si>
  <si>
    <t>060102B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</si>
  <si>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 Mental Health</t>
    </r>
  </si>
  <si>
    <t>学生处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</si>
  <si>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</si>
  <si>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College Physical Education </t>
    </r>
    <r>
      <rPr>
        <sz val="9"/>
        <rFont val="宋体"/>
        <family val="3"/>
        <charset val="134"/>
      </rPr>
      <t>Ⅲ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</si>
  <si>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College Physical Education </t>
    </r>
    <r>
      <rPr>
        <sz val="9"/>
        <rFont val="宋体"/>
        <family val="3"/>
        <charset val="134"/>
      </rPr>
      <t>Ⅳ</t>
    </r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</si>
  <si>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</si>
  <si>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</si>
  <si>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数学分析Ⅰ</t>
    </r>
    <r>
      <rPr>
        <sz val="9"/>
        <rFont val="Times New Roman"/>
        <family val="1"/>
      </rPr>
      <t> 
Mathematical Analysis I</t>
    </r>
  </si>
  <si>
    <r>
      <rPr>
        <sz val="9"/>
        <rFont val="宋体"/>
        <family val="3"/>
        <charset val="134"/>
      </rPr>
      <t xml:space="preserve">数学分析Ⅱ
</t>
    </r>
    <r>
      <rPr>
        <sz val="9"/>
        <rFont val="Times New Roman"/>
        <family val="1"/>
      </rPr>
      <t xml:space="preserve">Mathematical Analysis 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</si>
  <si>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</si>
  <si>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Applied Writing</t>
    </r>
  </si>
  <si>
    <r>
      <rPr>
        <sz val="9"/>
        <rFont val="宋体"/>
        <family val="3"/>
        <charset val="134"/>
      </rPr>
      <t xml:space="preserve">计算机应用
</t>
    </r>
    <r>
      <rPr>
        <sz val="9"/>
        <rFont val="Times New Roman"/>
        <family val="1"/>
      </rPr>
      <t>Computer Application</t>
    </r>
  </si>
  <si>
    <t>程序设计语言（Python）
Programming Language (Python)</t>
  </si>
  <si>
    <t>军事理论
Military Theory</t>
  </si>
  <si>
    <r>
      <rPr>
        <sz val="9"/>
        <rFont val="宋体"/>
        <family val="3"/>
        <charset val="134"/>
      </rPr>
      <t>经济学原理（英语）</t>
    </r>
    <r>
      <rPr>
        <sz val="9"/>
        <rFont val="Times New Roman"/>
        <family val="1"/>
      </rPr>
      <t xml:space="preserve">
Principles of Economics (English)</t>
    </r>
  </si>
  <si>
    <r>
      <rPr>
        <sz val="9"/>
        <rFont val="宋体"/>
        <family val="3"/>
        <charset val="134"/>
      </rPr>
      <t>货币金融学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 xml:space="preserve">（英语）
</t>
    </r>
    <r>
      <rPr>
        <sz val="9"/>
        <rFont val="Times New Roman"/>
        <family val="1"/>
      </rPr>
      <t>The Economics of Money, Banking and Financial Markets (English)</t>
    </r>
  </si>
  <si>
    <r>
      <rPr>
        <sz val="9"/>
        <rFont val="宋体"/>
        <family val="3"/>
        <charset val="134"/>
      </rPr>
      <t xml:space="preserve">中级微观经济学（英语）
</t>
    </r>
    <r>
      <rPr>
        <sz val="9"/>
        <rFont val="Times New Roman"/>
        <family val="1"/>
      </rPr>
      <t>Intermediate Microeconomics (English)</t>
    </r>
  </si>
  <si>
    <r>
      <rPr>
        <sz val="9"/>
        <rFont val="宋体"/>
        <family val="3"/>
        <charset val="134"/>
      </rPr>
      <t xml:space="preserve">中级宏观经济学（英语）
</t>
    </r>
    <r>
      <rPr>
        <sz val="9"/>
        <rFont val="Times New Roman"/>
        <family val="1"/>
      </rPr>
      <t>Intermediate Macroeconomics (English)</t>
    </r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</si>
  <si>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</si>
  <si>
    <r>
      <rPr>
        <sz val="9"/>
        <rFont val="宋体"/>
        <family val="3"/>
        <charset val="134"/>
      </rPr>
      <t xml:space="preserve">金融计量学（英语）
</t>
    </r>
    <r>
      <rPr>
        <sz val="9"/>
        <rFont val="Times New Roman"/>
        <family val="1"/>
      </rPr>
      <t>Financial Econometrics (English)</t>
    </r>
  </si>
  <si>
    <r>
      <rPr>
        <sz val="9"/>
        <rFont val="宋体"/>
        <family val="3"/>
        <charset val="134"/>
      </rPr>
      <t>公司金融（英语）</t>
    </r>
    <r>
      <rPr>
        <sz val="9"/>
        <rFont val="Times New Roman"/>
        <family val="1"/>
      </rPr>
      <t xml:space="preserve">  
Corporate Finance</t>
    </r>
    <r>
      <rPr>
        <sz val="9"/>
        <rFont val="宋体"/>
        <family val="3"/>
        <charset val="134"/>
      </rPr>
      <t xml:space="preserve"> (</t>
    </r>
    <r>
      <rPr>
        <sz val="9"/>
        <rFont val="Times New Roman"/>
        <family val="1"/>
      </rPr>
      <t xml:space="preserve">English) </t>
    </r>
  </si>
  <si>
    <r>
      <rPr>
        <sz val="9"/>
        <rFont val="宋体"/>
        <family val="3"/>
        <charset val="134"/>
      </rPr>
      <t xml:space="preserve">投资学（英语）
</t>
    </r>
    <r>
      <rPr>
        <sz val="9"/>
        <rFont val="Times New Roman"/>
        <family val="1"/>
      </rPr>
      <t xml:space="preserve"> Investments (English)</t>
    </r>
  </si>
  <si>
    <r>
      <rPr>
        <sz val="9"/>
        <rFont val="宋体"/>
        <family val="3"/>
        <charset val="134"/>
      </rPr>
      <t>国际金融（英语）</t>
    </r>
    <r>
      <rPr>
        <sz val="9"/>
        <rFont val="Times New Roman"/>
        <family val="1"/>
      </rPr>
      <t xml:space="preserve"> 
International Finance (English)</t>
    </r>
  </si>
  <si>
    <r>
      <rPr>
        <sz val="9"/>
        <rFont val="宋体"/>
        <family val="3"/>
        <charset val="134"/>
      </rPr>
      <t>金融衍生工具（英语）</t>
    </r>
    <r>
      <rPr>
        <sz val="9"/>
        <rFont val="Times New Roman"/>
        <family val="1"/>
      </rPr>
      <t xml:space="preserve"> 
Derivative Financial Instruments (English)</t>
    </r>
  </si>
  <si>
    <r>
      <rPr>
        <sz val="9"/>
        <rFont val="宋体"/>
        <family val="3"/>
        <charset val="134"/>
      </rPr>
      <t>商业银行经营管理（英语）</t>
    </r>
    <r>
      <rPr>
        <sz val="9"/>
        <rFont val="Times New Roman"/>
        <family val="1"/>
      </rPr>
      <t xml:space="preserve"> 
Bank Mangement and Financial Services (English)</t>
    </r>
  </si>
  <si>
    <r>
      <rPr>
        <sz val="9"/>
        <rFont val="宋体"/>
        <family val="3"/>
        <charset val="134"/>
      </rPr>
      <t xml:space="preserve">固定收益证券（英语）
</t>
    </r>
    <r>
      <rPr>
        <sz val="9"/>
        <rFont val="Times New Roman"/>
        <family val="1"/>
      </rPr>
      <t>Fixed Income Securities (English)</t>
    </r>
  </si>
  <si>
    <r>
      <rPr>
        <sz val="9"/>
        <rFont val="宋体"/>
        <family val="3"/>
        <charset val="134"/>
      </rPr>
      <t>保险与风险管理（英语）</t>
    </r>
    <r>
      <rPr>
        <sz val="9"/>
        <rFont val="Times New Roman"/>
        <family val="1"/>
      </rPr>
      <t xml:space="preserve"> 
Insurance and Risk Management (English)</t>
    </r>
  </si>
  <si>
    <t>110411B</t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</si>
  <si>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</si>
  <si>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考查</t>
    </r>
  </si>
  <si>
    <t>111151B</t>
  </si>
  <si>
    <t>金融学院</t>
  </si>
  <si>
    <t>金融学专业论文写作
Financial Academic Paper Writing</t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</si>
  <si>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Household Finance</t>
    </r>
  </si>
  <si>
    <r>
      <rPr>
        <sz val="9"/>
        <rFont val="宋体"/>
        <family val="3"/>
        <charset val="134"/>
      </rPr>
      <t xml:space="preserve">金融风险管理
</t>
    </r>
    <r>
      <rPr>
        <sz val="9"/>
        <rFont val="Times New Roman"/>
        <family val="1"/>
      </rPr>
      <t>Financial Risk Management</t>
    </r>
  </si>
  <si>
    <t>会计学院</t>
  </si>
  <si>
    <t>122206A</t>
  </si>
  <si>
    <t>123306A</t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</si>
  <si>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
Financial English</t>
    </r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</si>
  <si>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Theory and Mathematics Statistics</t>
    </r>
  </si>
  <si>
    <t>课堂</t>
  </si>
  <si>
    <r>
      <rPr>
        <sz val="9"/>
        <rFont val="宋体"/>
        <family val="3"/>
        <charset val="134"/>
      </rPr>
      <t>国际金融前沿专题</t>
    </r>
    <r>
      <rPr>
        <sz val="9"/>
        <rFont val="Times New Roman"/>
        <family val="1"/>
      </rPr>
      <t xml:space="preserve">                   
Frontier Topics in International Finance</t>
    </r>
  </si>
  <si>
    <r>
      <rPr>
        <sz val="9"/>
        <rFont val="宋体"/>
        <family val="3"/>
        <charset val="134"/>
      </rPr>
      <t xml:space="preserve">金融学科导论
</t>
    </r>
    <r>
      <rPr>
        <sz val="9"/>
        <rFont val="Times New Roman"/>
        <family val="1"/>
      </rPr>
      <t>Introduction to Finance</t>
    </r>
  </si>
  <si>
    <t>国际金融案例分析（双语）
International Financial Case Analysis (Bilingual)</t>
  </si>
  <si>
    <t>111042B</t>
  </si>
  <si>
    <t>金融经济学
Financial Economics</t>
  </si>
  <si>
    <t>个性教育课程总学分不少于28学分</t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</si>
  <si>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 xml:space="preserve">）专题（双语）
</t>
    </r>
    <r>
      <rPr>
        <sz val="9"/>
        <rFont val="Times New Roman"/>
        <family val="1"/>
      </rPr>
      <t>Special Topics on CFA (Bilingual)</t>
    </r>
    <phoneticPr fontId="2" type="noConversion"/>
  </si>
  <si>
    <r>
      <rPr>
        <sz val="9"/>
        <rFont val="宋体"/>
        <family val="3"/>
        <charset val="134"/>
      </rPr>
      <t>金融风险管理师（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 xml:space="preserve">）专题（双语）
</t>
    </r>
    <r>
      <rPr>
        <sz val="9"/>
        <rFont val="Times New Roman"/>
        <family val="1"/>
      </rPr>
      <t>Special Topics on FRM  (Bilingual)</t>
    </r>
    <phoneticPr fontId="2" type="noConversion"/>
  </si>
  <si>
    <t>060051B</t>
  </si>
  <si>
    <t>马克思主义学院</t>
    <phoneticPr fontId="3" type="noConversion"/>
  </si>
  <si>
    <t>STU21002A</t>
    <phoneticPr fontId="2" type="noConversion"/>
  </si>
  <si>
    <t>学生处</t>
    <phoneticPr fontId="2" type="noConversion"/>
  </si>
  <si>
    <t>考试</t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</si>
  <si>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" type="noConversion"/>
  </si>
  <si>
    <t>0+1</t>
    <phoneticPr fontId="2" type="noConversion"/>
  </si>
  <si>
    <t>2+1</t>
    <phoneticPr fontId="2" type="noConversion"/>
  </si>
  <si>
    <r>
      <rPr>
        <sz val="9"/>
        <rFont val="宋体"/>
        <family val="3"/>
        <charset val="134"/>
      </rPr>
      <t xml:space="preserve">习近平新时代中国特色社会主义思想概论
</t>
    </r>
    <r>
      <rPr>
        <sz val="9"/>
        <rFont val="Times New Roman"/>
        <family val="1"/>
      </rPr>
      <t>Xi Jinping Thought on Socialism with Chinese Characteristics for a New Era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</si>
  <si>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</si>
  <si>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t>1-8</t>
    </r>
    <r>
      <rPr>
        <sz val="9"/>
        <rFont val="宋体"/>
        <family val="1"/>
        <charset val="134"/>
      </rPr>
      <t>学期均安排课程</t>
    </r>
    <phoneticPr fontId="3" type="noConversion"/>
  </si>
  <si>
    <t>1121114A</t>
    <phoneticPr fontId="3" type="noConversion"/>
  </si>
  <si>
    <t>1121123A</t>
    <phoneticPr fontId="3" type="noConversion"/>
  </si>
  <si>
    <t>1121133A</t>
    <phoneticPr fontId="3" type="noConversion"/>
  </si>
  <si>
    <t>4+2</t>
    <phoneticPr fontId="2" type="noConversion"/>
  </si>
  <si>
    <t>4+2</t>
    <phoneticPr fontId="2" type="noConversion"/>
  </si>
  <si>
    <t>4+2</t>
    <phoneticPr fontId="2" type="noConversion"/>
  </si>
  <si>
    <t>4+2</t>
    <phoneticPr fontId="2" type="noConversion"/>
  </si>
  <si>
    <t>1121172B</t>
  </si>
  <si>
    <r>
      <rPr>
        <sz val="9"/>
        <rFont val="宋体"/>
        <family val="3"/>
        <charset val="134"/>
      </rPr>
      <t xml:space="preserve">国际经济与贸易（双语）
</t>
    </r>
    <r>
      <rPr>
        <sz val="9"/>
        <rFont val="Times New Roman"/>
        <family val="1"/>
      </rPr>
      <t>International Economics and Trade (Bilingual)</t>
    </r>
    <phoneticPr fontId="2" type="noConversion"/>
  </si>
  <si>
    <r>
      <rPr>
        <sz val="9"/>
        <rFont val="宋体"/>
        <family val="3"/>
        <charset val="134"/>
      </rPr>
      <t>跨国公司金融（双语）</t>
    </r>
    <r>
      <rPr>
        <sz val="9"/>
        <rFont val="Times New Roman"/>
        <family val="1"/>
      </rPr>
      <t xml:space="preserve">
Multinational Finance(Bilingual)</t>
    </r>
    <phoneticPr fontId="3" type="noConversion"/>
  </si>
  <si>
    <t>1+1</t>
    <phoneticPr fontId="2" type="noConversion"/>
  </si>
  <si>
    <t>1121072B</t>
    <phoneticPr fontId="2" type="noConversion"/>
  </si>
  <si>
    <t>1121142B</t>
    <phoneticPr fontId="2" type="noConversion"/>
  </si>
  <si>
    <t>1121051B</t>
    <phoneticPr fontId="2" type="noConversion"/>
  </si>
  <si>
    <t>考查</t>
    <phoneticPr fontId="2" type="noConversion"/>
  </si>
  <si>
    <t>专业拓展课无学分限制，但不能与本专业的学科基础课、专业核心课、专业提升课重复。</t>
  </si>
  <si>
    <t>030022A</t>
    <phoneticPr fontId="3" type="noConversion"/>
  </si>
  <si>
    <r>
      <rPr>
        <sz val="9"/>
        <rFont val="宋体"/>
        <family val="3"/>
        <charset val="134"/>
      </rPr>
      <t>经济学院</t>
    </r>
    <phoneticPr fontId="3" type="noConversion"/>
  </si>
  <si>
    <t>1121152B</t>
    <phoneticPr fontId="2" type="noConversion"/>
  </si>
  <si>
    <r>
      <rPr>
        <sz val="9"/>
        <rFont val="宋体"/>
        <family val="3"/>
        <charset val="134"/>
      </rPr>
      <t xml:space="preserve">机器学习理论（双语）
</t>
    </r>
    <r>
      <rPr>
        <sz val="9"/>
        <rFont val="Times New Roman"/>
        <family val="1"/>
      </rPr>
      <t>Machine Learning (Bilingual)</t>
    </r>
    <phoneticPr fontId="2" type="noConversion"/>
  </si>
  <si>
    <t>1.专业提升课总学分不少于25学分；
2.《固定收益证券（英语）》和保险与风险管理（英语）》 必修修读；
3.第4学期至少选修2学分，第5学期至少选修4学分，第6学期除《固定收益证券（英语）》和《保险与风险管理（英语）》 以外至少选修4学分，第7学期至少选修2学分。</t>
    <phoneticPr fontId="2" type="noConversion"/>
  </si>
  <si>
    <t>150263A</t>
    <phoneticPr fontId="2" type="noConversion"/>
  </si>
  <si>
    <r>
      <rPr>
        <sz val="9"/>
        <color theme="1"/>
        <rFont val="宋体"/>
        <family val="3"/>
        <charset val="134"/>
      </rPr>
      <t>会计学原理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（英语）</t>
    </r>
    <r>
      <rPr>
        <sz val="9"/>
        <color theme="1"/>
        <rFont val="Times New Roman"/>
        <family val="1"/>
      </rPr>
      <t xml:space="preserve">
Accounting Principles (English)</t>
    </r>
  </si>
  <si>
    <r>
      <rPr>
        <sz val="9"/>
        <color theme="1"/>
        <rFont val="宋体"/>
        <family val="3"/>
        <charset val="134"/>
      </rPr>
      <t>考试</t>
    </r>
    <phoneticPr fontId="3" type="noConversion"/>
  </si>
  <si>
    <t>考查</t>
    <phoneticPr fontId="2" type="noConversion"/>
  </si>
  <si>
    <t>1121162B</t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</si>
  <si>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
Financial Modelling</t>
    </r>
    <phoneticPr fontId="2" type="noConversion"/>
  </si>
  <si>
    <r>
      <rPr>
        <sz val="9"/>
        <rFont val="宋体"/>
        <family val="3"/>
        <charset val="134"/>
      </rPr>
      <t>金融计算机语言（双语）</t>
    </r>
    <r>
      <rPr>
        <sz val="9"/>
        <rFont val="Times New Roman"/>
        <family val="1"/>
      </rPr>
      <t xml:space="preserve">
Fiancial Computer Language (Bilingual)</t>
    </r>
    <phoneticPr fontId="2" type="noConversion"/>
  </si>
  <si>
    <t xml:space="preserve">1.本部分课程总学分不少于10学分，包含线下课程与网络课程，其中线下课程修读不少于6学分；
2.与本专业教学计划所列课程相似的课程不得选修；
3.“四史”类课程至少修读1门；
</t>
    <phoneticPr fontId="2" type="noConversion"/>
  </si>
  <si>
    <t>060012A</t>
    <phoneticPr fontId="27" type="noConversion"/>
  </si>
  <si>
    <t>马克思主义基本原理概论
Introduction to the basic principles of Marxism</t>
  </si>
  <si>
    <t>060042B</t>
    <phoneticPr fontId="27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</si>
  <si>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3" type="noConversion"/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</si>
  <si>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Economy[Political Economics]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</si>
</sst>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8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sz val="9"/>
      <color theme="1"/>
      <name val="Times New Roman"/>
      <family val="1"/>
    </font>
    <font>
      <sz val="9"/>
      <name val="Times New Roman"/>
      <family val="3"/>
      <charset val="134"/>
    </font>
    <font>
      <b/>
      <sz val="9"/>
      <name val="Times New Roman"/>
      <family val="1"/>
      <charset val="134"/>
    </font>
    <font>
      <sz val="9"/>
      <name val="宋体"/>
      <family val="3"/>
      <charset val="134"/>
    </font>
    <font>
      <sz val="9"/>
      <color rgb="FF000000"/>
      <name val="Times New Roman"/>
      <family val="1"/>
    </font>
    <font>
      <sz val="9"/>
      <name val="Times New Roman"/>
      <family val="1"/>
      <charset val="134"/>
    </font>
    <font>
      <sz val="11"/>
      <name val="Times New Roman"/>
      <family val="1"/>
      <charset val="134"/>
    </font>
    <font>
      <sz val="8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9"/>
      <name val="宋体"/>
      <family val="1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3"/>
      <charset val="134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45">
    <xf numFmtId="0" fontId="0" fillId="0" borderId="0" xfId="0"/>
    <xf numFmtId="0" fontId="8" fillId="0" borderId="0" xfId="0" applyFont="1" applyFill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23" fillId="0" borderId="2" xfId="1" applyNumberFormat="1" applyFont="1" applyFill="1" applyBorder="1" applyAlignment="1">
      <alignment horizontal="center" vertical="center" wrapText="1"/>
    </xf>
    <xf numFmtId="176" fontId="18" fillId="0" borderId="15" xfId="0" applyNumberFormat="1" applyFont="1" applyFill="1" applyBorder="1" applyAlignment="1">
      <alignment horizontal="center" vertical="center"/>
    </xf>
    <xf numFmtId="176" fontId="14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176" fontId="16" fillId="0" borderId="2" xfId="1" applyNumberFormat="1" applyFont="1" applyFill="1" applyBorder="1" applyAlignment="1">
      <alignment horizontal="center"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176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2" xfId="1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19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25" fillId="0" borderId="2" xfId="0" applyNumberFormat="1" applyFont="1" applyFill="1" applyBorder="1" applyAlignment="1">
      <alignment vertical="center" wrapText="1"/>
    </xf>
    <xf numFmtId="0" fontId="14" fillId="0" borderId="2" xfId="1" applyNumberFormat="1" applyFont="1" applyFill="1" applyBorder="1" applyAlignment="1">
      <alignment horizontal="center" vertical="center" wrapText="1"/>
    </xf>
    <xf numFmtId="0" fontId="24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25" fillId="2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4" fillId="0" borderId="8" xfId="1" applyNumberFormat="1" applyFont="1" applyFill="1" applyBorder="1" applyAlignment="1">
      <alignment horizontal="left" vertical="center" wrapText="1"/>
    </xf>
    <xf numFmtId="0" fontId="16" fillId="0" borderId="2" xfId="1" applyNumberFormat="1" applyFont="1" applyFill="1" applyBorder="1" applyAlignment="1">
      <alignment horizontal="center" vertical="center" wrapText="1"/>
    </xf>
    <xf numFmtId="0" fontId="10" fillId="0" borderId="3" xfId="1" applyNumberFormat="1" applyFont="1" applyFill="1" applyBorder="1" applyAlignment="1">
      <alignment horizontal="center" vertical="center" wrapText="1"/>
    </xf>
    <xf numFmtId="0" fontId="10" fillId="0" borderId="4" xfId="1" applyNumberFormat="1" applyFont="1" applyFill="1" applyBorder="1" applyAlignment="1">
      <alignment horizontal="center" vertical="center" wrapText="1"/>
    </xf>
    <xf numFmtId="0" fontId="10" fillId="0" borderId="8" xfId="1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textRotation="255" wrapText="1"/>
    </xf>
    <xf numFmtId="0" fontId="17" fillId="0" borderId="6" xfId="0" applyFont="1" applyFill="1" applyBorder="1" applyAlignment="1">
      <alignment horizontal="center" vertical="center" textRotation="255" wrapText="1"/>
    </xf>
    <xf numFmtId="0" fontId="17" fillId="0" borderId="7" xfId="0" applyFont="1" applyFill="1" applyBorder="1" applyAlignment="1">
      <alignment horizontal="center" vertical="center" textRotation="255" wrapText="1"/>
    </xf>
    <xf numFmtId="0" fontId="17" fillId="0" borderId="10" xfId="1" applyNumberFormat="1" applyFont="1" applyFill="1" applyBorder="1" applyAlignment="1">
      <alignment horizontal="center" vertical="center" wrapText="1"/>
    </xf>
    <xf numFmtId="0" fontId="17" fillId="0" borderId="14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 wrapText="1"/>
    </xf>
    <xf numFmtId="0" fontId="3" fillId="0" borderId="1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14" xfId="1" applyNumberFormat="1" applyFont="1" applyFill="1" applyBorder="1" applyAlignment="1">
      <alignment horizontal="center" vertical="center" wrapText="1"/>
    </xf>
    <xf numFmtId="0" fontId="3" fillId="0" borderId="1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3" fillId="0" borderId="3" xfId="1" applyNumberFormat="1" applyFont="1" applyFill="1" applyBorder="1" applyAlignment="1">
      <alignment horizontal="left" vertical="center" wrapText="1"/>
    </xf>
    <xf numFmtId="0" fontId="3" fillId="0" borderId="4" xfId="1" applyNumberFormat="1" applyFont="1" applyFill="1" applyBorder="1" applyAlignment="1">
      <alignment horizontal="left" vertical="center" wrapText="1"/>
    </xf>
    <xf numFmtId="0" fontId="3" fillId="0" borderId="8" xfId="1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</cellXfs>
  <cellStyles count="5">
    <cellStyle name="常规" xfId="0" builtinId="0"/>
    <cellStyle name="常规 2" xfId="1" xr:uid="{00000000-0005-0000-0000-000001000000}"/>
    <cellStyle name="常规 3" xfId="2" xr:uid="{00000000-0005-0000-0000-000002000000}"/>
    <cellStyle name="常规 3 3" xfId="4" xr:uid="{00000000-0005-0000-0000-000003000000}"/>
    <cellStyle name="常规 4" xfId="3" xr:uid="{00000000-0005-0000-0000-00000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8"/>
  <sheetViews>
    <sheetView tabSelected="1" topLeftCell="A60" zoomScaleNormal="100" workbookViewId="0">
      <selection activeCell="C69" sqref="C69:S74"/>
    </sheetView>
  </sheetViews>
  <sheetFormatPr defaultColWidth="8.875" defaultRowHeight="15" x14ac:dyDescent="0.15"/>
  <cols>
    <col min="1" max="2" width="2.125" style="5" customWidth="1"/>
    <col min="3" max="3" width="3" style="5" customWidth="1"/>
    <col min="4" max="4" width="10" style="5" customWidth="1"/>
    <col min="5" max="5" width="18.625" style="21" customWidth="1"/>
    <col min="6" max="13" width="3.5" style="5" customWidth="1"/>
    <col min="14" max="14" width="3.625" style="5" customWidth="1"/>
    <col min="15" max="15" width="4.375" style="5" customWidth="1"/>
    <col min="16" max="16" width="4.5" style="5" customWidth="1"/>
    <col min="17" max="17" width="3.875" style="5" customWidth="1"/>
    <col min="18" max="18" width="8" style="5" customWidth="1"/>
    <col min="19" max="19" width="4.625" style="5" customWidth="1"/>
    <col min="20" max="20" width="23.375" style="26" customWidth="1"/>
    <col min="21" max="21" width="8.875" style="26"/>
    <col min="22" max="16384" width="8.875" style="1"/>
  </cols>
  <sheetData>
    <row r="1" spans="1:20" ht="24" customHeight="1" x14ac:dyDescent="0.15">
      <c r="A1" s="72" t="s">
        <v>80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20" ht="24" customHeight="1" x14ac:dyDescent="0.15">
      <c r="A2" s="81" t="s">
        <v>12</v>
      </c>
      <c r="B2" s="82"/>
      <c r="C2" s="74" t="s">
        <v>13</v>
      </c>
      <c r="D2" s="74" t="s">
        <v>14</v>
      </c>
      <c r="E2" s="74" t="s">
        <v>71</v>
      </c>
      <c r="F2" s="77" t="s">
        <v>15</v>
      </c>
      <c r="G2" s="78"/>
      <c r="H2" s="78"/>
      <c r="I2" s="78"/>
      <c r="J2" s="78"/>
      <c r="K2" s="78"/>
      <c r="L2" s="78"/>
      <c r="M2" s="79"/>
      <c r="N2" s="74" t="s">
        <v>16</v>
      </c>
      <c r="O2" s="74" t="s">
        <v>17</v>
      </c>
      <c r="P2" s="80" t="s">
        <v>18</v>
      </c>
      <c r="Q2" s="79"/>
      <c r="R2" s="74" t="s">
        <v>19</v>
      </c>
      <c r="S2" s="74" t="s">
        <v>72</v>
      </c>
    </row>
    <row r="3" spans="1:20" ht="24" customHeight="1" x14ac:dyDescent="0.15">
      <c r="A3" s="83"/>
      <c r="B3" s="84"/>
      <c r="C3" s="75"/>
      <c r="D3" s="76"/>
      <c r="E3" s="75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76"/>
      <c r="O3" s="76"/>
      <c r="P3" s="13" t="s">
        <v>130</v>
      </c>
      <c r="Q3" s="13" t="s">
        <v>20</v>
      </c>
      <c r="R3" s="75"/>
      <c r="S3" s="75"/>
    </row>
    <row r="4" spans="1:20" ht="48" customHeight="1" x14ac:dyDescent="0.15">
      <c r="A4" s="116" t="s">
        <v>21</v>
      </c>
      <c r="B4" s="119" t="s">
        <v>22</v>
      </c>
      <c r="C4" s="17">
        <v>1</v>
      </c>
      <c r="D4" s="68" t="s">
        <v>181</v>
      </c>
      <c r="E4" s="69" t="s">
        <v>182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f>N4*16</f>
        <v>32</v>
      </c>
      <c r="P4" s="17">
        <v>32</v>
      </c>
      <c r="Q4" s="17"/>
      <c r="R4" s="17" t="s">
        <v>64</v>
      </c>
      <c r="S4" s="17" t="s">
        <v>65</v>
      </c>
    </row>
    <row r="5" spans="1:20" ht="36" customHeight="1" x14ac:dyDescent="0.2">
      <c r="A5" s="117"/>
      <c r="B5" s="120"/>
      <c r="C5" s="24">
        <v>2</v>
      </c>
      <c r="D5" s="19" t="s">
        <v>1</v>
      </c>
      <c r="E5" s="22" t="s">
        <v>88</v>
      </c>
      <c r="F5" s="24"/>
      <c r="G5" s="24"/>
      <c r="H5" s="24"/>
      <c r="I5" s="19">
        <v>2</v>
      </c>
      <c r="J5" s="24"/>
      <c r="K5" s="8"/>
      <c r="L5" s="8"/>
      <c r="M5" s="24"/>
      <c r="N5" s="24">
        <v>2</v>
      </c>
      <c r="O5" s="24">
        <f t="shared" ref="O5:O7" si="0">N5*16</f>
        <v>32</v>
      </c>
      <c r="P5" s="24">
        <f t="shared" ref="P5" si="1">O5</f>
        <v>32</v>
      </c>
      <c r="Q5" s="24"/>
      <c r="R5" s="24" t="s">
        <v>34</v>
      </c>
      <c r="S5" s="24" t="s">
        <v>35</v>
      </c>
    </row>
    <row r="6" spans="1:20" ht="72" customHeight="1" x14ac:dyDescent="0.15">
      <c r="A6" s="117"/>
      <c r="B6" s="120"/>
      <c r="C6" s="17">
        <v>3</v>
      </c>
      <c r="D6" s="19" t="s">
        <v>0</v>
      </c>
      <c r="E6" s="22" t="s">
        <v>87</v>
      </c>
      <c r="F6" s="24"/>
      <c r="G6" s="24">
        <v>4</v>
      </c>
      <c r="H6" s="24"/>
      <c r="I6" s="24"/>
      <c r="J6" s="24"/>
      <c r="K6" s="24"/>
      <c r="L6" s="24"/>
      <c r="M6" s="24"/>
      <c r="N6" s="24">
        <f>SUM(F6:M6)</f>
        <v>4</v>
      </c>
      <c r="O6" s="24">
        <f t="shared" si="0"/>
        <v>64</v>
      </c>
      <c r="P6" s="24">
        <f>O6</f>
        <v>64</v>
      </c>
      <c r="Q6" s="24"/>
      <c r="R6" s="24" t="s">
        <v>34</v>
      </c>
      <c r="S6" s="24" t="s">
        <v>6</v>
      </c>
    </row>
    <row r="7" spans="1:20" ht="36" customHeight="1" x14ac:dyDescent="0.2">
      <c r="A7" s="117"/>
      <c r="B7" s="120"/>
      <c r="C7" s="17">
        <v>4</v>
      </c>
      <c r="D7" s="68" t="s">
        <v>179</v>
      </c>
      <c r="E7" s="70" t="s">
        <v>180</v>
      </c>
      <c r="F7" s="24"/>
      <c r="G7" s="24"/>
      <c r="H7" s="24">
        <v>2</v>
      </c>
      <c r="I7" s="24"/>
      <c r="J7" s="8"/>
      <c r="K7" s="24"/>
      <c r="L7" s="24"/>
      <c r="M7" s="24"/>
      <c r="N7" s="24">
        <f>SUM(F7:M7)</f>
        <v>2</v>
      </c>
      <c r="O7" s="24">
        <f t="shared" si="0"/>
        <v>32</v>
      </c>
      <c r="P7" s="24">
        <f>O7</f>
        <v>32</v>
      </c>
      <c r="Q7" s="24"/>
      <c r="R7" s="24" t="s">
        <v>34</v>
      </c>
      <c r="S7" s="24" t="s">
        <v>6</v>
      </c>
    </row>
    <row r="8" spans="1:20" ht="72" customHeight="1" x14ac:dyDescent="0.15">
      <c r="A8" s="117"/>
      <c r="B8" s="120"/>
      <c r="C8" s="24">
        <v>5</v>
      </c>
      <c r="D8" s="15" t="s">
        <v>89</v>
      </c>
      <c r="E8" s="23" t="s">
        <v>147</v>
      </c>
      <c r="F8" s="18"/>
      <c r="G8" s="18">
        <v>2</v>
      </c>
      <c r="H8" s="18"/>
      <c r="I8" s="18"/>
      <c r="J8" s="18"/>
      <c r="K8" s="18"/>
      <c r="L8" s="18"/>
      <c r="M8" s="18"/>
      <c r="N8" s="17">
        <v>2</v>
      </c>
      <c r="O8" s="17">
        <v>32</v>
      </c>
      <c r="P8" s="18">
        <v>32</v>
      </c>
      <c r="Q8" s="18"/>
      <c r="R8" s="24" t="s">
        <v>34</v>
      </c>
      <c r="S8" s="18" t="s">
        <v>41</v>
      </c>
    </row>
    <row r="9" spans="1:20" ht="24" customHeight="1" x14ac:dyDescent="0.15">
      <c r="A9" s="117"/>
      <c r="B9" s="120"/>
      <c r="C9" s="17">
        <v>6</v>
      </c>
      <c r="D9" s="15" t="s">
        <v>139</v>
      </c>
      <c r="E9" s="36" t="s">
        <v>148</v>
      </c>
      <c r="F9" s="128" t="s">
        <v>149</v>
      </c>
      <c r="G9" s="129"/>
      <c r="H9" s="129"/>
      <c r="I9" s="129"/>
      <c r="J9" s="129"/>
      <c r="K9" s="129"/>
      <c r="L9" s="129"/>
      <c r="M9" s="130"/>
      <c r="N9" s="18">
        <v>1</v>
      </c>
      <c r="O9" s="18">
        <v>64</v>
      </c>
      <c r="P9" s="18"/>
      <c r="Q9" s="18"/>
      <c r="R9" s="9" t="s">
        <v>140</v>
      </c>
      <c r="S9" s="9" t="s">
        <v>7</v>
      </c>
    </row>
    <row r="10" spans="1:20" ht="36" customHeight="1" x14ac:dyDescent="0.15">
      <c r="A10" s="117"/>
      <c r="B10" s="120"/>
      <c r="C10" s="17">
        <v>7</v>
      </c>
      <c r="D10" s="15" t="s">
        <v>36</v>
      </c>
      <c r="E10" s="22" t="s">
        <v>90</v>
      </c>
      <c r="F10" s="19">
        <v>1</v>
      </c>
      <c r="G10" s="19"/>
      <c r="H10" s="19"/>
      <c r="I10" s="19"/>
      <c r="J10" s="19"/>
      <c r="K10" s="19"/>
      <c r="L10" s="19"/>
      <c r="M10" s="19"/>
      <c r="N10" s="24">
        <f t="shared" ref="N10" si="2">SUM(F10:M10)</f>
        <v>1</v>
      </c>
      <c r="O10" s="24">
        <f t="shared" ref="O10" si="3">N10*16</f>
        <v>16</v>
      </c>
      <c r="P10" s="19">
        <v>16</v>
      </c>
      <c r="Q10" s="19"/>
      <c r="R10" s="11" t="s">
        <v>91</v>
      </c>
      <c r="S10" s="19" t="s">
        <v>35</v>
      </c>
    </row>
    <row r="11" spans="1:20" ht="24" customHeight="1" x14ac:dyDescent="0.15">
      <c r="A11" s="117"/>
      <c r="B11" s="120"/>
      <c r="C11" s="24">
        <v>8</v>
      </c>
      <c r="D11" s="15" t="s">
        <v>54</v>
      </c>
      <c r="E11" s="22" t="s">
        <v>96</v>
      </c>
      <c r="F11" s="19">
        <v>6</v>
      </c>
      <c r="G11" s="19"/>
      <c r="H11" s="19"/>
      <c r="I11" s="19"/>
      <c r="J11" s="19"/>
      <c r="K11" s="19"/>
      <c r="L11" s="19"/>
      <c r="M11" s="19"/>
      <c r="N11" s="19">
        <v>6</v>
      </c>
      <c r="O11" s="19">
        <v>96</v>
      </c>
      <c r="P11" s="19">
        <v>96</v>
      </c>
      <c r="Q11" s="19"/>
      <c r="R11" s="11" t="s">
        <v>55</v>
      </c>
      <c r="S11" s="19" t="s">
        <v>49</v>
      </c>
    </row>
    <row r="12" spans="1:20" ht="24" customHeight="1" x14ac:dyDescent="0.15">
      <c r="A12" s="117"/>
      <c r="B12" s="120"/>
      <c r="C12" s="17">
        <v>9</v>
      </c>
      <c r="D12" s="15" t="s">
        <v>56</v>
      </c>
      <c r="E12" s="22" t="s">
        <v>95</v>
      </c>
      <c r="F12" s="19"/>
      <c r="G12" s="19">
        <v>6</v>
      </c>
      <c r="H12" s="19"/>
      <c r="I12" s="19"/>
      <c r="J12" s="19"/>
      <c r="K12" s="19"/>
      <c r="L12" s="19"/>
      <c r="M12" s="19"/>
      <c r="N12" s="19">
        <v>6</v>
      </c>
      <c r="O12" s="19">
        <v>96</v>
      </c>
      <c r="P12" s="19">
        <v>96</v>
      </c>
      <c r="Q12" s="19"/>
      <c r="R12" s="11" t="s">
        <v>55</v>
      </c>
      <c r="S12" s="19" t="s">
        <v>49</v>
      </c>
    </row>
    <row r="13" spans="1:20" ht="24" customHeight="1" x14ac:dyDescent="0.15">
      <c r="A13" s="117"/>
      <c r="B13" s="120"/>
      <c r="C13" s="17">
        <v>10</v>
      </c>
      <c r="D13" s="15" t="s">
        <v>48</v>
      </c>
      <c r="E13" s="22" t="s">
        <v>100</v>
      </c>
      <c r="F13" s="17"/>
      <c r="G13" s="18">
        <v>2</v>
      </c>
      <c r="H13" s="17"/>
      <c r="I13" s="17"/>
      <c r="J13" s="17"/>
      <c r="K13" s="17"/>
      <c r="L13" s="17"/>
      <c r="M13" s="17"/>
      <c r="N13" s="18">
        <v>2</v>
      </c>
      <c r="O13" s="17">
        <f t="shared" ref="O13" si="4">N13*16</f>
        <v>32</v>
      </c>
      <c r="P13" s="18">
        <v>32</v>
      </c>
      <c r="Q13" s="18"/>
      <c r="R13" s="19" t="s">
        <v>52</v>
      </c>
      <c r="S13" s="19" t="s">
        <v>35</v>
      </c>
    </row>
    <row r="14" spans="1:20" ht="24" customHeight="1" x14ac:dyDescent="0.15">
      <c r="A14" s="117"/>
      <c r="B14" s="120"/>
      <c r="C14" s="24">
        <v>11</v>
      </c>
      <c r="D14" s="19" t="s">
        <v>126</v>
      </c>
      <c r="E14" s="25" t="s">
        <v>97</v>
      </c>
      <c r="F14" s="24">
        <v>6</v>
      </c>
      <c r="G14" s="24"/>
      <c r="H14" s="24"/>
      <c r="I14" s="24"/>
      <c r="J14" s="24"/>
      <c r="K14" s="24"/>
      <c r="L14" s="24"/>
      <c r="M14" s="24"/>
      <c r="N14" s="24">
        <f t="shared" ref="N14:N17" si="5">SUM(F14:M14)</f>
        <v>6</v>
      </c>
      <c r="O14" s="24">
        <f t="shared" ref="O14:O19" si="6">N14*16</f>
        <v>96</v>
      </c>
      <c r="P14" s="24">
        <v>96</v>
      </c>
      <c r="Q14" s="24"/>
      <c r="R14" s="24" t="s">
        <v>37</v>
      </c>
      <c r="S14" s="24" t="s">
        <v>38</v>
      </c>
      <c r="T14" s="34"/>
    </row>
    <row r="15" spans="1:20" ht="24" customHeight="1" x14ac:dyDescent="0.15">
      <c r="A15" s="117"/>
      <c r="B15" s="120"/>
      <c r="C15" s="17">
        <v>12</v>
      </c>
      <c r="D15" s="19" t="s">
        <v>127</v>
      </c>
      <c r="E15" s="25" t="s">
        <v>98</v>
      </c>
      <c r="F15" s="24"/>
      <c r="G15" s="24">
        <v>6</v>
      </c>
      <c r="H15" s="24"/>
      <c r="I15" s="24"/>
      <c r="J15" s="24"/>
      <c r="K15" s="24"/>
      <c r="L15" s="24"/>
      <c r="M15" s="24"/>
      <c r="N15" s="24">
        <f t="shared" si="5"/>
        <v>6</v>
      </c>
      <c r="O15" s="24">
        <f t="shared" si="6"/>
        <v>96</v>
      </c>
      <c r="P15" s="24">
        <v>96</v>
      </c>
      <c r="Q15" s="24"/>
      <c r="R15" s="24" t="s">
        <v>37</v>
      </c>
      <c r="S15" s="24" t="s">
        <v>38</v>
      </c>
    </row>
    <row r="16" spans="1:20" ht="24" customHeight="1" x14ac:dyDescent="0.15">
      <c r="A16" s="117"/>
      <c r="B16" s="120"/>
      <c r="C16" s="17">
        <v>13</v>
      </c>
      <c r="D16" s="19" t="s">
        <v>39</v>
      </c>
      <c r="E16" s="25" t="s">
        <v>99</v>
      </c>
      <c r="F16" s="24"/>
      <c r="G16" s="24">
        <v>3</v>
      </c>
      <c r="H16" s="24"/>
      <c r="I16" s="24"/>
      <c r="J16" s="24"/>
      <c r="K16" s="24"/>
      <c r="L16" s="24"/>
      <c r="M16" s="24"/>
      <c r="N16" s="24">
        <f t="shared" si="5"/>
        <v>3</v>
      </c>
      <c r="O16" s="24">
        <f t="shared" si="6"/>
        <v>48</v>
      </c>
      <c r="P16" s="24">
        <v>48</v>
      </c>
      <c r="Q16" s="24"/>
      <c r="R16" s="24" t="s">
        <v>37</v>
      </c>
      <c r="S16" s="24" t="s">
        <v>38</v>
      </c>
    </row>
    <row r="17" spans="1:19" ht="36" customHeight="1" x14ac:dyDescent="0.15">
      <c r="A17" s="117"/>
      <c r="B17" s="120"/>
      <c r="C17" s="24">
        <v>14</v>
      </c>
      <c r="D17" s="19" t="s">
        <v>40</v>
      </c>
      <c r="E17" s="25" t="s">
        <v>129</v>
      </c>
      <c r="F17" s="24"/>
      <c r="G17" s="24"/>
      <c r="H17" s="24">
        <v>4</v>
      </c>
      <c r="I17" s="24"/>
      <c r="J17" s="24"/>
      <c r="K17" s="24"/>
      <c r="L17" s="24"/>
      <c r="M17" s="24"/>
      <c r="N17" s="24">
        <f t="shared" si="5"/>
        <v>4</v>
      </c>
      <c r="O17" s="24">
        <f t="shared" si="6"/>
        <v>64</v>
      </c>
      <c r="P17" s="24">
        <v>64</v>
      </c>
      <c r="Q17" s="24"/>
      <c r="R17" s="24" t="s">
        <v>37</v>
      </c>
      <c r="S17" s="24" t="s">
        <v>38</v>
      </c>
    </row>
    <row r="18" spans="1:19" ht="24" customHeight="1" x14ac:dyDescent="0.2">
      <c r="A18" s="117"/>
      <c r="B18" s="120"/>
      <c r="C18" s="17">
        <v>15</v>
      </c>
      <c r="D18" s="18" t="s">
        <v>57</v>
      </c>
      <c r="E18" s="10" t="s">
        <v>101</v>
      </c>
      <c r="F18" s="6" t="s">
        <v>145</v>
      </c>
      <c r="G18" s="7"/>
      <c r="H18" s="7"/>
      <c r="I18" s="8"/>
      <c r="J18" s="6"/>
      <c r="K18" s="7"/>
      <c r="L18" s="7"/>
      <c r="M18" s="7"/>
      <c r="N18" s="17">
        <v>1</v>
      </c>
      <c r="O18" s="17">
        <f t="shared" si="6"/>
        <v>16</v>
      </c>
      <c r="P18" s="7"/>
      <c r="Q18" s="7">
        <v>16</v>
      </c>
      <c r="R18" s="7" t="s">
        <v>70</v>
      </c>
      <c r="S18" s="17" t="s">
        <v>27</v>
      </c>
    </row>
    <row r="19" spans="1:19" ht="36" customHeight="1" x14ac:dyDescent="0.15">
      <c r="A19" s="117"/>
      <c r="B19" s="120"/>
      <c r="C19" s="17">
        <v>16</v>
      </c>
      <c r="D19" s="15" t="s">
        <v>63</v>
      </c>
      <c r="E19" s="4" t="s">
        <v>102</v>
      </c>
      <c r="F19" s="17"/>
      <c r="H19" s="18" t="s">
        <v>146</v>
      </c>
      <c r="I19" s="17"/>
      <c r="J19" s="17"/>
      <c r="K19" s="17"/>
      <c r="L19" s="17"/>
      <c r="M19" s="17"/>
      <c r="N19" s="18">
        <v>3</v>
      </c>
      <c r="O19" s="17">
        <f t="shared" si="6"/>
        <v>48</v>
      </c>
      <c r="P19" s="18">
        <v>32</v>
      </c>
      <c r="Q19" s="18">
        <v>16</v>
      </c>
      <c r="R19" s="9" t="s">
        <v>70</v>
      </c>
      <c r="S19" s="18" t="s">
        <v>41</v>
      </c>
    </row>
    <row r="20" spans="1:19" ht="36" customHeight="1" x14ac:dyDescent="0.15">
      <c r="A20" s="117"/>
      <c r="B20" s="120"/>
      <c r="C20" s="24">
        <v>17</v>
      </c>
      <c r="D20" s="18" t="s">
        <v>2</v>
      </c>
      <c r="E20" s="23" t="s">
        <v>92</v>
      </c>
      <c r="F20" s="17">
        <v>2</v>
      </c>
      <c r="G20" s="17"/>
      <c r="H20" s="17"/>
      <c r="I20" s="17"/>
      <c r="J20" s="17"/>
      <c r="K20" s="17"/>
      <c r="L20" s="17"/>
      <c r="M20" s="17"/>
      <c r="N20" s="17">
        <v>1</v>
      </c>
      <c r="O20" s="17">
        <f>F20*16</f>
        <v>32</v>
      </c>
      <c r="P20" s="17">
        <f t="shared" ref="P20:P22" si="7">O20</f>
        <v>32</v>
      </c>
      <c r="Q20" s="17"/>
      <c r="R20" s="17" t="s">
        <v>29</v>
      </c>
      <c r="S20" s="17" t="s">
        <v>66</v>
      </c>
    </row>
    <row r="21" spans="1:19" ht="36" customHeight="1" x14ac:dyDescent="0.15">
      <c r="A21" s="117"/>
      <c r="B21" s="120"/>
      <c r="C21" s="17">
        <v>18</v>
      </c>
      <c r="D21" s="18" t="s">
        <v>3</v>
      </c>
      <c r="E21" s="20" t="s">
        <v>44</v>
      </c>
      <c r="F21" s="17"/>
      <c r="G21" s="17">
        <v>2</v>
      </c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f t="shared" si="7"/>
        <v>32</v>
      </c>
      <c r="Q21" s="17"/>
      <c r="R21" s="17" t="s">
        <v>29</v>
      </c>
      <c r="S21" s="17" t="s">
        <v>66</v>
      </c>
    </row>
    <row r="22" spans="1:19" ht="36" customHeight="1" x14ac:dyDescent="0.15">
      <c r="A22" s="117"/>
      <c r="B22" s="120"/>
      <c r="C22" s="17">
        <v>19</v>
      </c>
      <c r="D22" s="18" t="s">
        <v>4</v>
      </c>
      <c r="E22" s="23" t="s">
        <v>93</v>
      </c>
      <c r="F22" s="17"/>
      <c r="G22" s="17"/>
      <c r="H22" s="17">
        <v>2</v>
      </c>
      <c r="I22" s="17"/>
      <c r="J22" s="17"/>
      <c r="K22" s="17"/>
      <c r="L22" s="17"/>
      <c r="M22" s="17"/>
      <c r="N22" s="17">
        <v>1</v>
      </c>
      <c r="O22" s="17">
        <v>32</v>
      </c>
      <c r="P22" s="17">
        <f t="shared" si="7"/>
        <v>32</v>
      </c>
      <c r="Q22" s="17"/>
      <c r="R22" s="17" t="s">
        <v>30</v>
      </c>
      <c r="S22" s="17" t="s">
        <v>27</v>
      </c>
    </row>
    <row r="23" spans="1:19" ht="36" customHeight="1" x14ac:dyDescent="0.15">
      <c r="A23" s="117"/>
      <c r="B23" s="120"/>
      <c r="C23" s="24">
        <v>20</v>
      </c>
      <c r="D23" s="18" t="s">
        <v>5</v>
      </c>
      <c r="E23" s="23" t="s">
        <v>94</v>
      </c>
      <c r="F23" s="17"/>
      <c r="G23" s="17"/>
      <c r="H23" s="17"/>
      <c r="I23" s="17">
        <v>2</v>
      </c>
      <c r="J23" s="17"/>
      <c r="K23" s="17"/>
      <c r="L23" s="17"/>
      <c r="M23" s="17"/>
      <c r="N23" s="17">
        <v>1</v>
      </c>
      <c r="O23" s="17">
        <v>32</v>
      </c>
      <c r="P23" s="17">
        <f>O23</f>
        <v>32</v>
      </c>
      <c r="Q23" s="17"/>
      <c r="R23" s="17" t="s">
        <v>30</v>
      </c>
      <c r="S23" s="17" t="s">
        <v>27</v>
      </c>
    </row>
    <row r="24" spans="1:19" ht="24" customHeight="1" x14ac:dyDescent="0.15">
      <c r="A24" s="117"/>
      <c r="B24" s="120"/>
      <c r="C24" s="17">
        <v>21</v>
      </c>
      <c r="D24" s="18" t="s">
        <v>141</v>
      </c>
      <c r="E24" s="23" t="s">
        <v>103</v>
      </c>
      <c r="F24" s="17">
        <v>2</v>
      </c>
      <c r="G24" s="17"/>
      <c r="H24" s="17"/>
      <c r="I24" s="17"/>
      <c r="J24" s="17"/>
      <c r="K24" s="17"/>
      <c r="L24" s="17"/>
      <c r="M24" s="17"/>
      <c r="N24" s="17">
        <v>2</v>
      </c>
      <c r="O24" s="17">
        <v>36</v>
      </c>
      <c r="P24" s="17">
        <v>36</v>
      </c>
      <c r="Q24" s="17"/>
      <c r="R24" s="37" t="s">
        <v>142</v>
      </c>
      <c r="S24" s="3" t="s">
        <v>143</v>
      </c>
    </row>
    <row r="25" spans="1:19" ht="24" customHeight="1" x14ac:dyDescent="0.15">
      <c r="A25" s="117"/>
      <c r="B25" s="75"/>
      <c r="C25" s="121" t="s">
        <v>73</v>
      </c>
      <c r="D25" s="122"/>
      <c r="E25" s="123"/>
      <c r="F25" s="29">
        <v>20</v>
      </c>
      <c r="G25" s="29">
        <v>25</v>
      </c>
      <c r="H25" s="29">
        <v>11</v>
      </c>
      <c r="I25" s="29">
        <f t="shared" ref="I25:Q25" si="8">SUM(I4:I24)</f>
        <v>4</v>
      </c>
      <c r="J25" s="29">
        <f t="shared" si="8"/>
        <v>0</v>
      </c>
      <c r="K25" s="29">
        <f t="shared" si="8"/>
        <v>0</v>
      </c>
      <c r="L25" s="29">
        <f t="shared" si="8"/>
        <v>0</v>
      </c>
      <c r="M25" s="29">
        <f t="shared" si="8"/>
        <v>0</v>
      </c>
      <c r="N25" s="29">
        <f t="shared" si="8"/>
        <v>57</v>
      </c>
      <c r="O25" s="29">
        <f t="shared" si="8"/>
        <v>1028</v>
      </c>
      <c r="P25" s="29">
        <f t="shared" si="8"/>
        <v>932</v>
      </c>
      <c r="Q25" s="29">
        <f t="shared" si="8"/>
        <v>32</v>
      </c>
      <c r="R25" s="30"/>
      <c r="S25" s="30"/>
    </row>
    <row r="26" spans="1:19" ht="24" customHeight="1" x14ac:dyDescent="0.15">
      <c r="A26" s="117"/>
      <c r="B26" s="119" t="s">
        <v>23</v>
      </c>
      <c r="C26" s="125" t="s">
        <v>74</v>
      </c>
      <c r="D26" s="126"/>
      <c r="E26" s="82"/>
      <c r="F26" s="80" t="s">
        <v>67</v>
      </c>
      <c r="G26" s="137"/>
      <c r="H26" s="137"/>
      <c r="I26" s="137"/>
      <c r="J26" s="137"/>
      <c r="K26" s="137"/>
      <c r="L26" s="138"/>
      <c r="M26" s="2"/>
      <c r="N26" s="12">
        <v>2</v>
      </c>
      <c r="O26" s="14"/>
      <c r="P26" s="135" t="s">
        <v>178</v>
      </c>
      <c r="Q26" s="136"/>
      <c r="R26" s="136"/>
      <c r="S26" s="136"/>
    </row>
    <row r="27" spans="1:19" ht="24" customHeight="1" x14ac:dyDescent="0.15">
      <c r="A27" s="117"/>
      <c r="B27" s="120"/>
      <c r="C27" s="125" t="s">
        <v>75</v>
      </c>
      <c r="D27" s="126"/>
      <c r="E27" s="82"/>
      <c r="F27" s="80" t="s">
        <v>67</v>
      </c>
      <c r="G27" s="137"/>
      <c r="H27" s="137"/>
      <c r="I27" s="137"/>
      <c r="J27" s="137"/>
      <c r="K27" s="137"/>
      <c r="L27" s="138"/>
      <c r="M27" s="2"/>
      <c r="N27" s="12">
        <v>2</v>
      </c>
      <c r="O27" s="14"/>
      <c r="P27" s="136"/>
      <c r="Q27" s="136"/>
      <c r="R27" s="136"/>
      <c r="S27" s="136"/>
    </row>
    <row r="28" spans="1:19" ht="24" customHeight="1" x14ac:dyDescent="0.15">
      <c r="A28" s="117"/>
      <c r="B28" s="120"/>
      <c r="C28" s="125" t="s">
        <v>76</v>
      </c>
      <c r="D28" s="126"/>
      <c r="E28" s="82"/>
      <c r="F28" s="80" t="s">
        <v>67</v>
      </c>
      <c r="G28" s="137"/>
      <c r="H28" s="137"/>
      <c r="I28" s="137"/>
      <c r="J28" s="137"/>
      <c r="K28" s="137"/>
      <c r="L28" s="138"/>
      <c r="M28" s="2"/>
      <c r="O28" s="14"/>
      <c r="P28" s="136"/>
      <c r="Q28" s="136"/>
      <c r="R28" s="136"/>
      <c r="S28" s="136"/>
    </row>
    <row r="29" spans="1:19" ht="24" customHeight="1" x14ac:dyDescent="0.15">
      <c r="A29" s="117"/>
      <c r="B29" s="120"/>
      <c r="C29" s="125" t="s">
        <v>77</v>
      </c>
      <c r="D29" s="126"/>
      <c r="E29" s="82"/>
      <c r="F29" s="80" t="s">
        <v>67</v>
      </c>
      <c r="G29" s="137"/>
      <c r="H29" s="137"/>
      <c r="I29" s="137"/>
      <c r="J29" s="137"/>
      <c r="K29" s="137"/>
      <c r="L29" s="138"/>
      <c r="M29" s="2"/>
      <c r="N29" s="12"/>
      <c r="O29" s="14"/>
      <c r="P29" s="136"/>
      <c r="Q29" s="136"/>
      <c r="R29" s="136"/>
      <c r="S29" s="136"/>
    </row>
    <row r="30" spans="1:19" ht="24" customHeight="1" x14ac:dyDescent="0.15">
      <c r="A30" s="117"/>
      <c r="B30" s="120"/>
      <c r="C30" s="125" t="s">
        <v>78</v>
      </c>
      <c r="D30" s="126"/>
      <c r="E30" s="82"/>
      <c r="F30" s="80" t="s">
        <v>67</v>
      </c>
      <c r="G30" s="137"/>
      <c r="H30" s="137"/>
      <c r="I30" s="137"/>
      <c r="J30" s="137"/>
      <c r="K30" s="137"/>
      <c r="L30" s="138"/>
      <c r="M30" s="2"/>
      <c r="N30" s="12"/>
      <c r="O30" s="14"/>
      <c r="P30" s="136"/>
      <c r="Q30" s="136"/>
      <c r="R30" s="136"/>
      <c r="S30" s="136"/>
    </row>
    <row r="31" spans="1:19" ht="24" customHeight="1" x14ac:dyDescent="0.15">
      <c r="A31" s="117"/>
      <c r="B31" s="120"/>
      <c r="C31" s="125" t="s">
        <v>79</v>
      </c>
      <c r="D31" s="126"/>
      <c r="E31" s="82"/>
      <c r="F31" s="80" t="s">
        <v>68</v>
      </c>
      <c r="G31" s="137"/>
      <c r="H31" s="137"/>
      <c r="I31" s="137"/>
      <c r="J31" s="137"/>
      <c r="K31" s="137"/>
      <c r="L31" s="138"/>
      <c r="M31" s="2"/>
      <c r="N31" s="12"/>
      <c r="O31" s="14"/>
      <c r="P31" s="136"/>
      <c r="Q31" s="136"/>
      <c r="R31" s="136"/>
      <c r="S31" s="136"/>
    </row>
    <row r="32" spans="1:19" ht="24" customHeight="1" x14ac:dyDescent="0.15">
      <c r="A32" s="118"/>
      <c r="B32" s="124"/>
      <c r="C32" s="127" t="s">
        <v>82</v>
      </c>
      <c r="D32" s="127"/>
      <c r="E32" s="127"/>
      <c r="F32" s="31"/>
      <c r="G32" s="31"/>
      <c r="H32" s="31"/>
      <c r="I32" s="31"/>
      <c r="J32" s="31"/>
      <c r="K32" s="31"/>
      <c r="L32" s="31"/>
      <c r="M32" s="31"/>
      <c r="N32" s="32">
        <v>10</v>
      </c>
      <c r="O32" s="32">
        <f>P32</f>
        <v>160</v>
      </c>
      <c r="P32" s="32">
        <f>N32*16</f>
        <v>160</v>
      </c>
      <c r="Q32" s="32"/>
      <c r="R32" s="32"/>
      <c r="S32" s="32"/>
    </row>
    <row r="33" spans="1:21" ht="24" customHeight="1" x14ac:dyDescent="0.15">
      <c r="A33" s="101" t="s">
        <v>24</v>
      </c>
      <c r="B33" s="74" t="s">
        <v>25</v>
      </c>
      <c r="C33" s="19">
        <v>1</v>
      </c>
      <c r="D33" s="18" t="s">
        <v>117</v>
      </c>
      <c r="E33" s="10" t="s">
        <v>132</v>
      </c>
      <c r="F33" s="38">
        <v>2</v>
      </c>
      <c r="G33" s="38"/>
      <c r="H33" s="38"/>
      <c r="I33" s="38"/>
      <c r="J33" s="38"/>
      <c r="K33" s="38"/>
      <c r="L33" s="38"/>
      <c r="M33" s="38"/>
      <c r="N33" s="38">
        <v>1</v>
      </c>
      <c r="O33" s="39">
        <v>16</v>
      </c>
      <c r="P33" s="39">
        <v>16</v>
      </c>
      <c r="Q33" s="40"/>
      <c r="R33" s="41" t="s">
        <v>118</v>
      </c>
      <c r="S33" s="41" t="s">
        <v>119</v>
      </c>
      <c r="T33" s="35"/>
    </row>
    <row r="34" spans="1:21" ht="36" customHeight="1" x14ac:dyDescent="0.15">
      <c r="A34" s="102"/>
      <c r="B34" s="120"/>
      <c r="C34" s="17">
        <v>2</v>
      </c>
      <c r="D34" s="18" t="s">
        <v>150</v>
      </c>
      <c r="E34" s="10" t="s">
        <v>104</v>
      </c>
      <c r="F34" s="17">
        <v>4</v>
      </c>
      <c r="G34" s="17"/>
      <c r="H34" s="17"/>
      <c r="I34" s="17"/>
      <c r="J34" s="17"/>
      <c r="K34" s="17"/>
      <c r="L34" s="17"/>
      <c r="M34" s="17"/>
      <c r="N34" s="17">
        <v>4</v>
      </c>
      <c r="O34" s="17">
        <f>N34*16</f>
        <v>64</v>
      </c>
      <c r="P34" s="17">
        <f>N34*16</f>
        <v>64</v>
      </c>
      <c r="Q34" s="17"/>
      <c r="R34" s="3" t="s">
        <v>121</v>
      </c>
      <c r="S34" s="17" t="s">
        <v>28</v>
      </c>
    </row>
    <row r="35" spans="1:21" s="67" customFormat="1" ht="36" customHeight="1" x14ac:dyDescent="0.15">
      <c r="A35" s="102"/>
      <c r="B35" s="120"/>
      <c r="C35" s="61">
        <v>3</v>
      </c>
      <c r="D35" s="62" t="s">
        <v>171</v>
      </c>
      <c r="E35" s="63" t="s">
        <v>172</v>
      </c>
      <c r="F35" s="62"/>
      <c r="G35" s="62">
        <v>3</v>
      </c>
      <c r="H35" s="62"/>
      <c r="I35" s="62"/>
      <c r="J35" s="62"/>
      <c r="K35" s="62"/>
      <c r="L35" s="62"/>
      <c r="M35" s="62"/>
      <c r="N35" s="64">
        <f t="shared" ref="N35" si="9">SUM(F35:M35)</f>
        <v>3</v>
      </c>
      <c r="O35" s="64">
        <f t="shared" ref="O35:O37" si="10">N35*16</f>
        <v>48</v>
      </c>
      <c r="P35" s="64">
        <f t="shared" ref="P35" si="11">N35*16</f>
        <v>48</v>
      </c>
      <c r="Q35" s="62"/>
      <c r="R35" s="65" t="s">
        <v>125</v>
      </c>
      <c r="S35" s="64" t="s">
        <v>173</v>
      </c>
      <c r="T35" s="66"/>
      <c r="U35" s="66"/>
    </row>
    <row r="36" spans="1:21" ht="35.25" x14ac:dyDescent="0.15">
      <c r="A36" s="102"/>
      <c r="B36" s="120"/>
      <c r="C36" s="17">
        <v>4</v>
      </c>
      <c r="D36" s="15" t="s">
        <v>166</v>
      </c>
      <c r="E36" s="71" t="s">
        <v>183</v>
      </c>
      <c r="F36" s="19">
        <v>2</v>
      </c>
      <c r="G36" s="19"/>
      <c r="H36" s="19"/>
      <c r="I36" s="19"/>
      <c r="J36" s="19"/>
      <c r="K36" s="19"/>
      <c r="L36" s="19"/>
      <c r="M36" s="19"/>
      <c r="N36" s="19">
        <v>2</v>
      </c>
      <c r="O36" s="19">
        <v>32</v>
      </c>
      <c r="P36" s="19">
        <v>32</v>
      </c>
      <c r="Q36" s="19"/>
      <c r="R36" s="19" t="s">
        <v>167</v>
      </c>
      <c r="S36" s="11" t="s">
        <v>6</v>
      </c>
    </row>
    <row r="37" spans="1:21" ht="48" customHeight="1" x14ac:dyDescent="0.2">
      <c r="A37" s="102"/>
      <c r="B37" s="120"/>
      <c r="C37" s="19">
        <v>5</v>
      </c>
      <c r="D37" s="18" t="s">
        <v>43</v>
      </c>
      <c r="E37" s="16" t="s">
        <v>105</v>
      </c>
      <c r="F37" s="17"/>
      <c r="G37" s="8"/>
      <c r="H37" s="17">
        <v>4</v>
      </c>
      <c r="I37" s="8"/>
      <c r="J37" s="17"/>
      <c r="K37" s="17"/>
      <c r="L37" s="17"/>
      <c r="M37" s="17"/>
      <c r="N37" s="17">
        <v>4</v>
      </c>
      <c r="O37" s="17">
        <f t="shared" si="10"/>
        <v>64</v>
      </c>
      <c r="P37" s="17">
        <f>N37*16</f>
        <v>64</v>
      </c>
      <c r="Q37" s="17"/>
      <c r="R37" s="17" t="s">
        <v>31</v>
      </c>
      <c r="S37" s="17" t="s">
        <v>28</v>
      </c>
    </row>
    <row r="38" spans="1:21" ht="36" customHeight="1" x14ac:dyDescent="0.15">
      <c r="A38" s="102"/>
      <c r="B38" s="120"/>
      <c r="C38" s="17">
        <v>6</v>
      </c>
      <c r="D38" s="18" t="s">
        <v>151</v>
      </c>
      <c r="E38" s="10" t="s">
        <v>106</v>
      </c>
      <c r="F38" s="17"/>
      <c r="G38" s="17"/>
      <c r="H38" s="17">
        <v>3</v>
      </c>
      <c r="I38" s="17"/>
      <c r="J38" s="17"/>
      <c r="K38" s="17"/>
      <c r="L38" s="17"/>
      <c r="M38" s="17"/>
      <c r="N38" s="17">
        <f>SUM(F38:M38)</f>
        <v>3</v>
      </c>
      <c r="O38" s="17">
        <f>N38*16</f>
        <v>48</v>
      </c>
      <c r="P38" s="17">
        <f>N38*16</f>
        <v>48</v>
      </c>
      <c r="Q38" s="17"/>
      <c r="R38" s="3" t="s">
        <v>121</v>
      </c>
      <c r="S38" s="17" t="s">
        <v>28</v>
      </c>
    </row>
    <row r="39" spans="1:21" ht="36" customHeight="1" x14ac:dyDescent="0.15">
      <c r="A39" s="102"/>
      <c r="B39" s="120"/>
      <c r="C39" s="19">
        <v>7</v>
      </c>
      <c r="D39" s="19" t="s">
        <v>152</v>
      </c>
      <c r="E39" s="10" t="s">
        <v>107</v>
      </c>
      <c r="F39" s="17"/>
      <c r="G39" s="17"/>
      <c r="H39" s="17">
        <v>3</v>
      </c>
      <c r="I39" s="17"/>
      <c r="J39" s="17"/>
      <c r="K39" s="17"/>
      <c r="L39" s="17"/>
      <c r="M39" s="17"/>
      <c r="N39" s="17">
        <f>SUM(F39:M39)</f>
        <v>3</v>
      </c>
      <c r="O39" s="17">
        <f>N39*16</f>
        <v>48</v>
      </c>
      <c r="P39" s="17">
        <f>N39*16</f>
        <v>48</v>
      </c>
      <c r="Q39" s="17"/>
      <c r="R39" s="3" t="s">
        <v>121</v>
      </c>
      <c r="S39" s="17" t="s">
        <v>28</v>
      </c>
    </row>
    <row r="40" spans="1:21" ht="24" customHeight="1" x14ac:dyDescent="0.15">
      <c r="A40" s="102"/>
      <c r="B40" s="120"/>
      <c r="C40" s="17">
        <v>8</v>
      </c>
      <c r="D40" s="15" t="s">
        <v>47</v>
      </c>
      <c r="E40" s="22" t="s">
        <v>108</v>
      </c>
      <c r="F40" s="17"/>
      <c r="G40" s="17"/>
      <c r="H40" s="17"/>
      <c r="I40" s="17">
        <v>3</v>
      </c>
      <c r="J40" s="17"/>
      <c r="K40" s="17"/>
      <c r="L40" s="17"/>
      <c r="M40" s="17"/>
      <c r="N40" s="17">
        <v>3</v>
      </c>
      <c r="O40" s="17">
        <f>N40*16</f>
        <v>48</v>
      </c>
      <c r="P40" s="17">
        <f>N40*16</f>
        <v>48</v>
      </c>
      <c r="Q40" s="17"/>
      <c r="R40" s="19" t="s">
        <v>37</v>
      </c>
      <c r="S40" s="19" t="s">
        <v>49</v>
      </c>
    </row>
    <row r="41" spans="1:21" ht="36" customHeight="1" x14ac:dyDescent="0.2">
      <c r="A41" s="102"/>
      <c r="B41" s="120"/>
      <c r="C41" s="17">
        <v>9</v>
      </c>
      <c r="D41" s="18" t="s">
        <v>10</v>
      </c>
      <c r="E41" s="10" t="s">
        <v>112</v>
      </c>
      <c r="F41" s="17"/>
      <c r="G41" s="17"/>
      <c r="H41" s="17"/>
      <c r="I41" s="17" t="s">
        <v>153</v>
      </c>
      <c r="J41" s="42"/>
      <c r="K41" s="18"/>
      <c r="L41" s="17"/>
      <c r="M41" s="17"/>
      <c r="N41" s="17">
        <v>4</v>
      </c>
      <c r="O41" s="17">
        <f t="shared" ref="O41" si="12">P41+Q41</f>
        <v>96</v>
      </c>
      <c r="P41" s="17">
        <v>64</v>
      </c>
      <c r="Q41" s="17">
        <v>32</v>
      </c>
      <c r="R41" s="17" t="s">
        <v>31</v>
      </c>
      <c r="S41" s="17" t="s">
        <v>28</v>
      </c>
    </row>
    <row r="42" spans="1:21" ht="36" customHeight="1" x14ac:dyDescent="0.15">
      <c r="A42" s="102"/>
      <c r="B42" s="120"/>
      <c r="C42" s="17">
        <v>10</v>
      </c>
      <c r="D42" s="17" t="s">
        <v>8</v>
      </c>
      <c r="E42" s="16" t="s">
        <v>109</v>
      </c>
      <c r="F42" s="17"/>
      <c r="G42" s="17"/>
      <c r="H42" s="17"/>
      <c r="I42" s="17"/>
      <c r="J42" s="17" t="s">
        <v>155</v>
      </c>
      <c r="K42" s="17"/>
      <c r="L42" s="17"/>
      <c r="M42" s="17"/>
      <c r="N42" s="17">
        <v>4</v>
      </c>
      <c r="O42" s="17">
        <f>6*16</f>
        <v>96</v>
      </c>
      <c r="P42" s="17">
        <v>64</v>
      </c>
      <c r="Q42" s="17">
        <v>32</v>
      </c>
      <c r="R42" s="17" t="s">
        <v>31</v>
      </c>
      <c r="S42" s="17" t="s">
        <v>28</v>
      </c>
      <c r="U42" s="35"/>
    </row>
    <row r="43" spans="1:21" ht="24" customHeight="1" x14ac:dyDescent="0.15">
      <c r="A43" s="102"/>
      <c r="B43" s="75"/>
      <c r="C43" s="91" t="s">
        <v>82</v>
      </c>
      <c r="D43" s="91"/>
      <c r="E43" s="91"/>
      <c r="F43" s="43">
        <f>SUM(F33:F42)</f>
        <v>8</v>
      </c>
      <c r="G43" s="43">
        <f t="shared" ref="G43:Q43" si="13">SUM(G33:G42)</f>
        <v>3</v>
      </c>
      <c r="H43" s="43">
        <f t="shared" si="13"/>
        <v>10</v>
      </c>
      <c r="I43" s="43">
        <v>9</v>
      </c>
      <c r="J43" s="43">
        <v>6</v>
      </c>
      <c r="K43" s="43">
        <f t="shared" si="13"/>
        <v>0</v>
      </c>
      <c r="L43" s="43">
        <f t="shared" si="13"/>
        <v>0</v>
      </c>
      <c r="M43" s="43">
        <f t="shared" si="13"/>
        <v>0</v>
      </c>
      <c r="N43" s="43">
        <f t="shared" si="13"/>
        <v>31</v>
      </c>
      <c r="O43" s="43">
        <f t="shared" si="13"/>
        <v>560</v>
      </c>
      <c r="P43" s="43">
        <f t="shared" si="13"/>
        <v>496</v>
      </c>
      <c r="Q43" s="43">
        <f t="shared" si="13"/>
        <v>64</v>
      </c>
      <c r="R43" s="44"/>
      <c r="S43" s="44"/>
    </row>
    <row r="44" spans="1:21" ht="24" customHeight="1" x14ac:dyDescent="0.2">
      <c r="A44" s="102"/>
      <c r="B44" s="116" t="s">
        <v>81</v>
      </c>
      <c r="C44" s="17">
        <v>1</v>
      </c>
      <c r="D44" s="18" t="s">
        <v>9</v>
      </c>
      <c r="E44" s="16" t="s">
        <v>111</v>
      </c>
      <c r="F44" s="17"/>
      <c r="G44" s="17"/>
      <c r="H44" s="8"/>
      <c r="I44" s="17" t="s">
        <v>153</v>
      </c>
      <c r="J44" s="45"/>
      <c r="K44" s="17"/>
      <c r="L44" s="17"/>
      <c r="M44" s="17"/>
      <c r="N44" s="17">
        <v>4</v>
      </c>
      <c r="O44" s="17">
        <f t="shared" ref="O44:O47" si="14">P44+Q44</f>
        <v>96</v>
      </c>
      <c r="P44" s="17">
        <v>64</v>
      </c>
      <c r="Q44" s="17">
        <v>32</v>
      </c>
      <c r="R44" s="17" t="s">
        <v>31</v>
      </c>
      <c r="S44" s="17" t="s">
        <v>28</v>
      </c>
    </row>
    <row r="45" spans="1:21" ht="24" customHeight="1" x14ac:dyDescent="0.15">
      <c r="A45" s="102"/>
      <c r="B45" s="117"/>
      <c r="C45" s="17">
        <v>2</v>
      </c>
      <c r="D45" s="18" t="s">
        <v>50</v>
      </c>
      <c r="E45" s="16" t="s">
        <v>110</v>
      </c>
      <c r="F45" s="17"/>
      <c r="G45" s="17"/>
      <c r="H45" s="17"/>
      <c r="I45" s="46"/>
      <c r="J45" s="17" t="s">
        <v>153</v>
      </c>
      <c r="K45" s="17"/>
      <c r="L45" s="17"/>
      <c r="M45" s="17"/>
      <c r="N45" s="17">
        <v>4</v>
      </c>
      <c r="O45" s="17">
        <f t="shared" si="14"/>
        <v>96</v>
      </c>
      <c r="P45" s="17">
        <v>64</v>
      </c>
      <c r="Q45" s="17">
        <v>32</v>
      </c>
      <c r="R45" s="17" t="s">
        <v>31</v>
      </c>
      <c r="S45" s="17" t="s">
        <v>28</v>
      </c>
    </row>
    <row r="46" spans="1:21" ht="36" customHeight="1" x14ac:dyDescent="0.15">
      <c r="A46" s="102"/>
      <c r="B46" s="117"/>
      <c r="C46" s="17">
        <v>3</v>
      </c>
      <c r="D46" s="18" t="s">
        <v>11</v>
      </c>
      <c r="E46" s="16" t="s">
        <v>113</v>
      </c>
      <c r="F46" s="17"/>
      <c r="G46" s="17"/>
      <c r="H46" s="17"/>
      <c r="I46" s="17"/>
      <c r="J46" s="17" t="s">
        <v>154</v>
      </c>
      <c r="K46" s="17"/>
      <c r="L46" s="17"/>
      <c r="M46" s="17"/>
      <c r="N46" s="17">
        <v>4</v>
      </c>
      <c r="O46" s="17">
        <f t="shared" si="14"/>
        <v>96</v>
      </c>
      <c r="P46" s="17">
        <v>64</v>
      </c>
      <c r="Q46" s="17">
        <v>32</v>
      </c>
      <c r="R46" s="17" t="s">
        <v>31</v>
      </c>
      <c r="S46" s="17" t="s">
        <v>28</v>
      </c>
    </row>
    <row r="47" spans="1:21" ht="36" customHeight="1" x14ac:dyDescent="0.2">
      <c r="A47" s="102"/>
      <c r="B47" s="117"/>
      <c r="C47" s="17">
        <v>4</v>
      </c>
      <c r="D47" s="18" t="s">
        <v>45</v>
      </c>
      <c r="E47" s="10" t="s">
        <v>114</v>
      </c>
      <c r="F47" s="17"/>
      <c r="G47" s="17"/>
      <c r="H47" s="17"/>
      <c r="I47" s="8"/>
      <c r="J47" s="8"/>
      <c r="K47" s="17" t="s">
        <v>153</v>
      </c>
      <c r="L47" s="17"/>
      <c r="M47" s="17"/>
      <c r="N47" s="17">
        <v>4</v>
      </c>
      <c r="O47" s="17">
        <f t="shared" si="14"/>
        <v>96</v>
      </c>
      <c r="P47" s="17">
        <v>64</v>
      </c>
      <c r="Q47" s="17">
        <v>32</v>
      </c>
      <c r="R47" s="17" t="s">
        <v>31</v>
      </c>
      <c r="S47" s="17" t="s">
        <v>28</v>
      </c>
    </row>
    <row r="48" spans="1:21" ht="24" customHeight="1" x14ac:dyDescent="0.15">
      <c r="A48" s="102"/>
      <c r="B48" s="118"/>
      <c r="C48" s="91" t="s">
        <v>82</v>
      </c>
      <c r="D48" s="91"/>
      <c r="E48" s="91"/>
      <c r="F48" s="44">
        <f>SUM(F44:F47)</f>
        <v>0</v>
      </c>
      <c r="G48" s="44">
        <f t="shared" ref="G48:Q48" si="15">SUM(G44:G47)</f>
        <v>0</v>
      </c>
      <c r="H48" s="44">
        <f t="shared" si="15"/>
        <v>0</v>
      </c>
      <c r="I48" s="44">
        <v>6</v>
      </c>
      <c r="J48" s="44">
        <v>12</v>
      </c>
      <c r="K48" s="44">
        <v>6</v>
      </c>
      <c r="L48" s="44">
        <f t="shared" si="15"/>
        <v>0</v>
      </c>
      <c r="M48" s="44">
        <f t="shared" si="15"/>
        <v>0</v>
      </c>
      <c r="N48" s="44">
        <f t="shared" si="15"/>
        <v>16</v>
      </c>
      <c r="O48" s="44">
        <f t="shared" si="15"/>
        <v>384</v>
      </c>
      <c r="P48" s="44">
        <f t="shared" si="15"/>
        <v>256</v>
      </c>
      <c r="Q48" s="44">
        <f t="shared" si="15"/>
        <v>128</v>
      </c>
      <c r="R48" s="44"/>
      <c r="S48" s="44"/>
    </row>
    <row r="49" spans="1:21" ht="24" customHeight="1" x14ac:dyDescent="0.15">
      <c r="A49" s="103"/>
      <c r="B49" s="92" t="s">
        <v>83</v>
      </c>
      <c r="C49" s="93"/>
      <c r="D49" s="93"/>
      <c r="E49" s="94"/>
      <c r="F49" s="47">
        <f t="shared" ref="F49:Q49" si="16">F43+F48</f>
        <v>8</v>
      </c>
      <c r="G49" s="47">
        <f t="shared" si="16"/>
        <v>3</v>
      </c>
      <c r="H49" s="47">
        <f t="shared" si="16"/>
        <v>10</v>
      </c>
      <c r="I49" s="47">
        <f t="shared" si="16"/>
        <v>15</v>
      </c>
      <c r="J49" s="47">
        <f t="shared" si="16"/>
        <v>18</v>
      </c>
      <c r="K49" s="47">
        <f t="shared" si="16"/>
        <v>6</v>
      </c>
      <c r="L49" s="47">
        <f t="shared" si="16"/>
        <v>0</v>
      </c>
      <c r="M49" s="47">
        <f t="shared" si="16"/>
        <v>0</v>
      </c>
      <c r="N49" s="47">
        <f t="shared" si="16"/>
        <v>47</v>
      </c>
      <c r="O49" s="47">
        <f t="shared" si="16"/>
        <v>944</v>
      </c>
      <c r="P49" s="47">
        <f t="shared" si="16"/>
        <v>752</v>
      </c>
      <c r="Q49" s="47">
        <f t="shared" si="16"/>
        <v>192</v>
      </c>
      <c r="R49" s="48"/>
      <c r="S49" s="48"/>
    </row>
    <row r="50" spans="1:21" ht="36" customHeight="1" x14ac:dyDescent="0.15">
      <c r="A50" s="101" t="s">
        <v>86</v>
      </c>
      <c r="B50" s="98" t="s">
        <v>84</v>
      </c>
      <c r="C50" s="17">
        <v>1</v>
      </c>
      <c r="D50" s="18" t="s">
        <v>46</v>
      </c>
      <c r="E50" s="16" t="s">
        <v>115</v>
      </c>
      <c r="F50" s="17"/>
      <c r="G50" s="17"/>
      <c r="H50" s="17"/>
      <c r="I50" s="17"/>
      <c r="J50" s="17"/>
      <c r="K50" s="17" t="s">
        <v>156</v>
      </c>
      <c r="L50" s="17"/>
      <c r="M50" s="17"/>
      <c r="N50" s="17">
        <v>4</v>
      </c>
      <c r="O50" s="17">
        <f t="shared" ref="O50:O51" si="17">P50+Q50</f>
        <v>96</v>
      </c>
      <c r="P50" s="17">
        <v>64</v>
      </c>
      <c r="Q50" s="17">
        <v>32</v>
      </c>
      <c r="R50" s="17" t="s">
        <v>31</v>
      </c>
      <c r="S50" s="17" t="s">
        <v>28</v>
      </c>
      <c r="U50" s="131"/>
    </row>
    <row r="51" spans="1:21" ht="36" customHeight="1" x14ac:dyDescent="0.2">
      <c r="A51" s="102"/>
      <c r="B51" s="99"/>
      <c r="C51" s="17">
        <v>2</v>
      </c>
      <c r="D51" s="19" t="s">
        <v>53</v>
      </c>
      <c r="E51" s="16" t="s">
        <v>116</v>
      </c>
      <c r="F51" s="8"/>
      <c r="G51" s="8"/>
      <c r="H51" s="8"/>
      <c r="I51" s="8"/>
      <c r="J51" s="8"/>
      <c r="K51" s="17">
        <v>4</v>
      </c>
      <c r="L51" s="42"/>
      <c r="M51" s="8"/>
      <c r="N51" s="17">
        <v>4</v>
      </c>
      <c r="O51" s="17">
        <f t="shared" si="17"/>
        <v>64</v>
      </c>
      <c r="P51" s="17">
        <v>64</v>
      </c>
      <c r="Q51" s="17"/>
      <c r="R51" s="17" t="s">
        <v>31</v>
      </c>
      <c r="S51" s="17" t="s">
        <v>28</v>
      </c>
      <c r="U51" s="131"/>
    </row>
    <row r="52" spans="1:21" ht="24" customHeight="1" x14ac:dyDescent="0.2">
      <c r="A52" s="102"/>
      <c r="B52" s="99"/>
      <c r="C52" s="17">
        <v>3</v>
      </c>
      <c r="D52" s="19" t="s">
        <v>61</v>
      </c>
      <c r="E52" s="10" t="s">
        <v>128</v>
      </c>
      <c r="F52" s="8"/>
      <c r="G52" s="8"/>
      <c r="H52" s="8"/>
      <c r="I52" s="17">
        <v>2</v>
      </c>
      <c r="J52" s="17"/>
      <c r="K52" s="17"/>
      <c r="L52" s="8"/>
      <c r="M52" s="17"/>
      <c r="N52" s="17">
        <f t="shared" ref="N52:N55" si="18">SUM(F52:M52)</f>
        <v>2</v>
      </c>
      <c r="O52" s="17">
        <f t="shared" ref="O52:O59" si="19">N52*16</f>
        <v>32</v>
      </c>
      <c r="P52" s="17">
        <f t="shared" ref="P52" si="20">N52*16</f>
        <v>32</v>
      </c>
      <c r="Q52" s="17"/>
      <c r="R52" s="17" t="s">
        <v>31</v>
      </c>
      <c r="S52" s="17" t="s">
        <v>27</v>
      </c>
      <c r="U52" s="131"/>
    </row>
    <row r="53" spans="1:21" ht="24" customHeight="1" x14ac:dyDescent="0.2">
      <c r="A53" s="102"/>
      <c r="B53" s="99"/>
      <c r="C53" s="17">
        <v>4</v>
      </c>
      <c r="D53" s="18" t="s">
        <v>33</v>
      </c>
      <c r="E53" s="10" t="s">
        <v>123</v>
      </c>
      <c r="F53" s="18"/>
      <c r="G53" s="17"/>
      <c r="H53" s="17"/>
      <c r="I53" s="17">
        <v>2</v>
      </c>
      <c r="J53" s="17"/>
      <c r="K53" s="8"/>
      <c r="L53" s="8"/>
      <c r="M53" s="17"/>
      <c r="N53" s="17">
        <f t="shared" si="18"/>
        <v>2</v>
      </c>
      <c r="O53" s="17">
        <f t="shared" si="19"/>
        <v>32</v>
      </c>
      <c r="P53" s="17">
        <v>32</v>
      </c>
      <c r="Q53" s="17"/>
      <c r="R53" s="17" t="s">
        <v>31</v>
      </c>
      <c r="S53" s="3" t="s">
        <v>59</v>
      </c>
      <c r="U53" s="131"/>
    </row>
    <row r="54" spans="1:21" ht="36" customHeight="1" x14ac:dyDescent="0.2">
      <c r="A54" s="102"/>
      <c r="B54" s="99"/>
      <c r="C54" s="17">
        <v>5</v>
      </c>
      <c r="D54" s="18" t="s">
        <v>51</v>
      </c>
      <c r="E54" s="10" t="s">
        <v>158</v>
      </c>
      <c r="F54" s="8"/>
      <c r="G54" s="8"/>
      <c r="H54" s="8"/>
      <c r="I54" s="17">
        <v>2</v>
      </c>
      <c r="J54" s="17"/>
      <c r="K54" s="8"/>
      <c r="L54" s="8"/>
      <c r="M54" s="8"/>
      <c r="N54" s="17">
        <f t="shared" si="18"/>
        <v>2</v>
      </c>
      <c r="O54" s="17">
        <f t="shared" si="19"/>
        <v>32</v>
      </c>
      <c r="P54" s="17">
        <f>N54*16</f>
        <v>32</v>
      </c>
      <c r="Q54" s="17"/>
      <c r="R54" s="17" t="s">
        <v>31</v>
      </c>
      <c r="S54" s="3" t="s">
        <v>7</v>
      </c>
      <c r="U54" s="131"/>
    </row>
    <row r="55" spans="1:21" ht="36" x14ac:dyDescent="0.2">
      <c r="A55" s="102"/>
      <c r="B55" s="99"/>
      <c r="C55" s="17">
        <v>6</v>
      </c>
      <c r="D55" s="18" t="s">
        <v>157</v>
      </c>
      <c r="E55" s="49" t="s">
        <v>159</v>
      </c>
      <c r="F55" s="8"/>
      <c r="G55" s="8"/>
      <c r="H55" s="8"/>
      <c r="I55" s="8"/>
      <c r="J55" s="17">
        <v>2</v>
      </c>
      <c r="K55" s="8"/>
      <c r="L55" s="8"/>
      <c r="M55" s="8"/>
      <c r="N55" s="17">
        <f t="shared" si="18"/>
        <v>2</v>
      </c>
      <c r="O55" s="17">
        <f t="shared" si="19"/>
        <v>32</v>
      </c>
      <c r="P55" s="17">
        <v>32</v>
      </c>
      <c r="Q55" s="17"/>
      <c r="R55" s="17" t="s">
        <v>31</v>
      </c>
      <c r="S55" s="3" t="s">
        <v>59</v>
      </c>
      <c r="U55" s="131"/>
    </row>
    <row r="56" spans="1:21" ht="24" customHeight="1" x14ac:dyDescent="0.2">
      <c r="A56" s="102"/>
      <c r="B56" s="99"/>
      <c r="C56" s="17">
        <v>7</v>
      </c>
      <c r="D56" s="18" t="s">
        <v>69</v>
      </c>
      <c r="E56" s="10" t="s">
        <v>124</v>
      </c>
      <c r="F56" s="18"/>
      <c r="G56" s="17"/>
      <c r="H56" s="17"/>
      <c r="I56" s="17"/>
      <c r="J56" s="18" t="s">
        <v>160</v>
      </c>
      <c r="K56" s="17"/>
      <c r="L56" s="8"/>
      <c r="M56" s="17"/>
      <c r="N56" s="17">
        <v>2</v>
      </c>
      <c r="O56" s="17">
        <f t="shared" si="19"/>
        <v>32</v>
      </c>
      <c r="P56" s="17">
        <v>16</v>
      </c>
      <c r="Q56" s="17">
        <v>16</v>
      </c>
      <c r="R56" s="17" t="s">
        <v>31</v>
      </c>
      <c r="S56" s="17" t="s">
        <v>28</v>
      </c>
      <c r="T56" s="50"/>
      <c r="U56" s="131"/>
    </row>
    <row r="57" spans="1:21" ht="36" customHeight="1" x14ac:dyDescent="0.2">
      <c r="A57" s="102"/>
      <c r="B57" s="99"/>
      <c r="C57" s="17">
        <v>8</v>
      </c>
      <c r="D57" s="51" t="s">
        <v>161</v>
      </c>
      <c r="E57" s="16" t="s">
        <v>133</v>
      </c>
      <c r="F57" s="8"/>
      <c r="G57" s="8"/>
      <c r="H57" s="8"/>
      <c r="I57" s="8"/>
      <c r="J57" s="17">
        <v>2</v>
      </c>
      <c r="K57" s="17"/>
      <c r="M57" s="8"/>
      <c r="N57" s="17">
        <v>2</v>
      </c>
      <c r="O57" s="17">
        <v>32</v>
      </c>
      <c r="P57" s="17">
        <v>32</v>
      </c>
      <c r="Q57" s="17"/>
      <c r="R57" s="17" t="s">
        <v>121</v>
      </c>
      <c r="S57" s="17" t="s">
        <v>41</v>
      </c>
      <c r="T57" s="50"/>
      <c r="U57" s="131"/>
    </row>
    <row r="58" spans="1:21" ht="24" customHeight="1" x14ac:dyDescent="0.2">
      <c r="A58" s="102"/>
      <c r="B58" s="99"/>
      <c r="C58" s="17">
        <v>9</v>
      </c>
      <c r="D58" s="19" t="s">
        <v>42</v>
      </c>
      <c r="E58" s="10" t="s">
        <v>176</v>
      </c>
      <c r="F58" s="8"/>
      <c r="G58" s="8"/>
      <c r="H58" s="8"/>
      <c r="I58" s="8"/>
      <c r="J58" s="17" t="s">
        <v>160</v>
      </c>
      <c r="K58" s="8"/>
      <c r="L58" s="17"/>
      <c r="M58" s="17"/>
      <c r="N58" s="17">
        <v>2</v>
      </c>
      <c r="O58" s="17">
        <f t="shared" si="19"/>
        <v>32</v>
      </c>
      <c r="P58" s="17">
        <v>16</v>
      </c>
      <c r="Q58" s="17">
        <v>16</v>
      </c>
      <c r="R58" s="17" t="s">
        <v>31</v>
      </c>
      <c r="S58" s="17" t="s">
        <v>27</v>
      </c>
      <c r="T58" s="60"/>
      <c r="U58" s="131"/>
    </row>
    <row r="59" spans="1:21" s="28" customFormat="1" ht="36" customHeight="1" x14ac:dyDescent="0.15">
      <c r="A59" s="102"/>
      <c r="B59" s="99"/>
      <c r="C59" s="17">
        <v>10</v>
      </c>
      <c r="D59" s="51" t="s">
        <v>163</v>
      </c>
      <c r="E59" s="10" t="s">
        <v>131</v>
      </c>
      <c r="F59" s="18"/>
      <c r="G59" s="17"/>
      <c r="H59" s="17"/>
      <c r="I59" s="17"/>
      <c r="J59" s="17"/>
      <c r="K59" s="17">
        <v>2</v>
      </c>
      <c r="L59" s="17"/>
      <c r="M59" s="17"/>
      <c r="N59" s="17">
        <v>1</v>
      </c>
      <c r="O59" s="17">
        <f t="shared" si="19"/>
        <v>16</v>
      </c>
      <c r="P59" s="17">
        <v>16</v>
      </c>
      <c r="Q59" s="17"/>
      <c r="R59" s="17" t="s">
        <v>31</v>
      </c>
      <c r="S59" s="3" t="s">
        <v>59</v>
      </c>
      <c r="T59" s="26"/>
      <c r="U59" s="27"/>
    </row>
    <row r="60" spans="1:21" ht="48" customHeight="1" x14ac:dyDescent="0.2">
      <c r="A60" s="102"/>
      <c r="B60" s="99"/>
      <c r="C60" s="17">
        <v>11</v>
      </c>
      <c r="D60" s="52" t="s">
        <v>60</v>
      </c>
      <c r="E60" s="10" t="s">
        <v>137</v>
      </c>
      <c r="F60" s="52"/>
      <c r="G60" s="53"/>
      <c r="H60" s="53"/>
      <c r="I60" s="53"/>
      <c r="J60" s="54"/>
      <c r="K60" s="52">
        <v>3</v>
      </c>
      <c r="L60" s="55"/>
      <c r="M60" s="53"/>
      <c r="N60" s="53">
        <f t="shared" ref="N60" si="21">SUM(F60:M60)</f>
        <v>3</v>
      </c>
      <c r="O60" s="53">
        <f t="shared" ref="O60" si="22">N60*16</f>
        <v>48</v>
      </c>
      <c r="P60" s="53">
        <f t="shared" ref="P60" si="23">N60*16</f>
        <v>48</v>
      </c>
      <c r="Q60" s="53"/>
      <c r="R60" s="53" t="s">
        <v>58</v>
      </c>
      <c r="S60" s="3" t="s">
        <v>7</v>
      </c>
    </row>
    <row r="61" spans="1:21" ht="36" customHeight="1" x14ac:dyDescent="0.2">
      <c r="A61" s="102"/>
      <c r="B61" s="99"/>
      <c r="C61" s="17">
        <v>12</v>
      </c>
      <c r="D61" s="19" t="s">
        <v>162</v>
      </c>
      <c r="E61" s="25" t="s">
        <v>144</v>
      </c>
      <c r="F61" s="19"/>
      <c r="G61" s="24"/>
      <c r="H61" s="24"/>
      <c r="I61" s="24"/>
      <c r="J61" s="24"/>
      <c r="K61" s="24" t="s">
        <v>160</v>
      </c>
      <c r="L61" s="8"/>
      <c r="M61" s="24"/>
      <c r="N61" s="24">
        <v>2</v>
      </c>
      <c r="O61" s="24">
        <v>32</v>
      </c>
      <c r="P61" s="24">
        <v>16</v>
      </c>
      <c r="Q61" s="24">
        <v>16</v>
      </c>
      <c r="R61" s="24" t="s">
        <v>58</v>
      </c>
      <c r="S61" s="56" t="s">
        <v>164</v>
      </c>
    </row>
    <row r="62" spans="1:21" ht="41.1" customHeight="1" x14ac:dyDescent="0.2">
      <c r="A62" s="102"/>
      <c r="B62" s="99"/>
      <c r="C62" s="17">
        <v>13</v>
      </c>
      <c r="D62" s="24" t="s">
        <v>168</v>
      </c>
      <c r="E62" s="25" t="s">
        <v>177</v>
      </c>
      <c r="F62" s="8"/>
      <c r="G62" s="8"/>
      <c r="H62" s="8"/>
      <c r="I62" s="8"/>
      <c r="J62" s="24"/>
      <c r="K62" s="24" t="s">
        <v>160</v>
      </c>
      <c r="L62" s="24"/>
      <c r="M62" s="24"/>
      <c r="N62" s="24">
        <v>2</v>
      </c>
      <c r="O62" s="24">
        <f t="shared" ref="O62" si="24">N62*16</f>
        <v>32</v>
      </c>
      <c r="P62" s="24">
        <v>16</v>
      </c>
      <c r="Q62" s="24">
        <v>16</v>
      </c>
      <c r="R62" s="24" t="s">
        <v>58</v>
      </c>
      <c r="S62" s="24" t="s">
        <v>35</v>
      </c>
    </row>
    <row r="63" spans="1:21" ht="23.25" x14ac:dyDescent="0.15">
      <c r="A63" s="102"/>
      <c r="B63" s="99"/>
      <c r="C63" s="17">
        <v>14</v>
      </c>
      <c r="D63" s="15" t="s">
        <v>175</v>
      </c>
      <c r="E63" s="22" t="s">
        <v>169</v>
      </c>
      <c r="F63" s="19"/>
      <c r="G63" s="19"/>
      <c r="H63" s="19"/>
      <c r="I63" s="19"/>
      <c r="J63" s="19"/>
      <c r="K63" s="19" t="s">
        <v>160</v>
      </c>
      <c r="L63" s="19"/>
      <c r="M63" s="19"/>
      <c r="N63" s="19">
        <v>2</v>
      </c>
      <c r="O63" s="19">
        <v>32</v>
      </c>
      <c r="P63" s="19">
        <v>16</v>
      </c>
      <c r="Q63" s="19">
        <v>16</v>
      </c>
      <c r="R63" s="19" t="s">
        <v>58</v>
      </c>
      <c r="S63" s="11" t="s">
        <v>174</v>
      </c>
    </row>
    <row r="64" spans="1:21" ht="24" customHeight="1" x14ac:dyDescent="0.15">
      <c r="A64" s="102"/>
      <c r="B64" s="99"/>
      <c r="C64" s="17">
        <v>15</v>
      </c>
      <c r="D64" s="15" t="s">
        <v>134</v>
      </c>
      <c r="E64" s="4" t="s">
        <v>135</v>
      </c>
      <c r="F64" s="19"/>
      <c r="G64" s="19"/>
      <c r="H64" s="19"/>
      <c r="I64" s="19"/>
      <c r="J64" s="19"/>
      <c r="K64" s="19">
        <v>2</v>
      </c>
      <c r="L64" s="19"/>
      <c r="M64" s="19"/>
      <c r="N64" s="19">
        <v>2</v>
      </c>
      <c r="O64" s="19">
        <v>32</v>
      </c>
      <c r="P64" s="19">
        <v>32</v>
      </c>
      <c r="Q64" s="19"/>
      <c r="R64" s="19" t="s">
        <v>58</v>
      </c>
      <c r="S64" s="19" t="s">
        <v>41</v>
      </c>
    </row>
    <row r="65" spans="1:21" ht="48" customHeight="1" x14ac:dyDescent="0.2">
      <c r="A65" s="102"/>
      <c r="B65" s="99"/>
      <c r="C65" s="17">
        <v>16</v>
      </c>
      <c r="D65" s="51" t="s">
        <v>62</v>
      </c>
      <c r="E65" s="10" t="s">
        <v>138</v>
      </c>
      <c r="F65" s="55"/>
      <c r="G65" s="55"/>
      <c r="H65" s="55"/>
      <c r="I65" s="55"/>
      <c r="J65" s="53"/>
      <c r="K65" s="53"/>
      <c r="L65" s="53">
        <v>2</v>
      </c>
      <c r="M65" s="53"/>
      <c r="N65" s="53">
        <f t="shared" ref="N65" si="25">SUM(F65:M65)</f>
        <v>2</v>
      </c>
      <c r="O65" s="53">
        <f t="shared" ref="O65" si="26">N65*16</f>
        <v>32</v>
      </c>
      <c r="P65" s="53">
        <f t="shared" ref="P65" si="27">N65*16</f>
        <v>32</v>
      </c>
      <c r="Q65" s="53"/>
      <c r="R65" s="53" t="s">
        <v>58</v>
      </c>
      <c r="S65" s="3" t="s">
        <v>7</v>
      </c>
    </row>
    <row r="66" spans="1:21" s="144" customFormat="1" ht="36" customHeight="1" x14ac:dyDescent="0.2">
      <c r="A66" s="102"/>
      <c r="B66" s="99"/>
      <c r="C66" s="139">
        <v>17</v>
      </c>
      <c r="D66" s="140" t="s">
        <v>120</v>
      </c>
      <c r="E66" s="141" t="s">
        <v>122</v>
      </c>
      <c r="F66" s="142"/>
      <c r="G66" s="142"/>
      <c r="H66" s="142"/>
      <c r="I66" s="142"/>
      <c r="J66" s="142"/>
      <c r="K66" s="139"/>
      <c r="L66" s="139">
        <v>2</v>
      </c>
      <c r="M66" s="142"/>
      <c r="N66" s="139">
        <v>1</v>
      </c>
      <c r="O66" s="139">
        <v>16</v>
      </c>
      <c r="P66" s="139">
        <v>16</v>
      </c>
      <c r="Q66" s="139"/>
      <c r="R66" s="139" t="s">
        <v>121</v>
      </c>
      <c r="S66" s="139" t="s">
        <v>41</v>
      </c>
      <c r="T66" s="143"/>
      <c r="U66" s="143"/>
    </row>
    <row r="67" spans="1:21" ht="24" customHeight="1" x14ac:dyDescent="0.15">
      <c r="A67" s="102"/>
      <c r="B67" s="99"/>
      <c r="C67" s="100" t="s">
        <v>73</v>
      </c>
      <c r="D67" s="100"/>
      <c r="E67" s="100"/>
      <c r="F67" s="33"/>
      <c r="G67" s="33"/>
      <c r="H67" s="33"/>
      <c r="I67" s="33">
        <f>SUM(I50:I66)</f>
        <v>6</v>
      </c>
      <c r="J67" s="33">
        <v>8</v>
      </c>
      <c r="K67" s="33">
        <v>23</v>
      </c>
      <c r="L67" s="33">
        <f t="shared" ref="L67:Q67" si="28">SUM(L50:L66)</f>
        <v>4</v>
      </c>
      <c r="M67" s="33">
        <f t="shared" si="28"/>
        <v>0</v>
      </c>
      <c r="N67" s="33">
        <f t="shared" si="28"/>
        <v>37</v>
      </c>
      <c r="O67" s="33">
        <f t="shared" si="28"/>
        <v>624</v>
      </c>
      <c r="P67" s="33">
        <f t="shared" si="28"/>
        <v>512</v>
      </c>
      <c r="Q67" s="33">
        <f t="shared" si="28"/>
        <v>112</v>
      </c>
      <c r="R67" s="59"/>
      <c r="S67" s="59"/>
    </row>
    <row r="68" spans="1:21" ht="48" customHeight="1" x14ac:dyDescent="0.15">
      <c r="A68" s="102"/>
      <c r="B68" s="99"/>
      <c r="C68" s="132" t="s">
        <v>170</v>
      </c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33"/>
      <c r="R68" s="133"/>
      <c r="S68" s="134"/>
    </row>
    <row r="69" spans="1:21" ht="24" customHeight="1" x14ac:dyDescent="0.15">
      <c r="A69" s="102"/>
      <c r="B69" s="95" t="s">
        <v>85</v>
      </c>
      <c r="C69" s="107" t="s">
        <v>165</v>
      </c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9"/>
    </row>
    <row r="70" spans="1:21" ht="24" customHeight="1" x14ac:dyDescent="0.15">
      <c r="A70" s="102"/>
      <c r="B70" s="96"/>
      <c r="C70" s="110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2"/>
    </row>
    <row r="71" spans="1:21" ht="24" customHeight="1" x14ac:dyDescent="0.15">
      <c r="A71" s="102"/>
      <c r="B71" s="96"/>
      <c r="C71" s="110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2"/>
    </row>
    <row r="72" spans="1:21" ht="16.5" customHeight="1" x14ac:dyDescent="0.15">
      <c r="A72" s="102"/>
      <c r="B72" s="96"/>
      <c r="C72" s="110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2"/>
    </row>
    <row r="73" spans="1:21" ht="24" hidden="1" customHeight="1" x14ac:dyDescent="0.15">
      <c r="A73" s="102"/>
      <c r="B73" s="96"/>
      <c r="C73" s="110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2"/>
    </row>
    <row r="74" spans="1:21" ht="24" hidden="1" customHeight="1" x14ac:dyDescent="0.15">
      <c r="A74" s="102"/>
      <c r="B74" s="97"/>
      <c r="C74" s="113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5"/>
    </row>
    <row r="75" spans="1:21" ht="24" customHeight="1" x14ac:dyDescent="0.15">
      <c r="A75" s="103"/>
      <c r="B75" s="104" t="s">
        <v>136</v>
      </c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6"/>
    </row>
    <row r="76" spans="1:21" ht="24" customHeight="1" x14ac:dyDescent="0.15">
      <c r="A76" s="85" t="s">
        <v>26</v>
      </c>
      <c r="B76" s="86"/>
      <c r="C76" s="86"/>
      <c r="D76" s="86"/>
      <c r="E76" s="87"/>
      <c r="F76" s="57">
        <f>F25+F32+F49+F67</f>
        <v>28</v>
      </c>
      <c r="G76" s="57">
        <f t="shared" ref="G76:Q76" si="29">G25+G32+G49+G67</f>
        <v>28</v>
      </c>
      <c r="H76" s="57">
        <f t="shared" si="29"/>
        <v>21</v>
      </c>
      <c r="I76" s="57">
        <f t="shared" si="29"/>
        <v>25</v>
      </c>
      <c r="J76" s="57">
        <f t="shared" si="29"/>
        <v>26</v>
      </c>
      <c r="K76" s="57">
        <f t="shared" si="29"/>
        <v>29</v>
      </c>
      <c r="L76" s="57">
        <f t="shared" si="29"/>
        <v>4</v>
      </c>
      <c r="M76" s="57">
        <f t="shared" si="29"/>
        <v>0</v>
      </c>
      <c r="N76" s="57">
        <f t="shared" si="29"/>
        <v>151</v>
      </c>
      <c r="O76" s="57">
        <f t="shared" si="29"/>
        <v>2756</v>
      </c>
      <c r="P76" s="57">
        <f t="shared" si="29"/>
        <v>2356</v>
      </c>
      <c r="Q76" s="57">
        <f t="shared" si="29"/>
        <v>336</v>
      </c>
      <c r="R76" s="58"/>
      <c r="S76" s="58"/>
    </row>
    <row r="78" spans="1:21" ht="30.75" customHeight="1" x14ac:dyDescent="0.15">
      <c r="A78" s="88" t="s">
        <v>32</v>
      </c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90"/>
    </row>
  </sheetData>
  <autoFilter ref="A2:S76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6">
    <mergeCell ref="F9:M9"/>
    <mergeCell ref="U50:U58"/>
    <mergeCell ref="C68:S68"/>
    <mergeCell ref="P26:S31"/>
    <mergeCell ref="F26:L26"/>
    <mergeCell ref="F27:L27"/>
    <mergeCell ref="F28:L28"/>
    <mergeCell ref="F29:L29"/>
    <mergeCell ref="F30:L30"/>
    <mergeCell ref="F31:L31"/>
    <mergeCell ref="A4:A32"/>
    <mergeCell ref="B4:B25"/>
    <mergeCell ref="C25:E25"/>
    <mergeCell ref="B26:B32"/>
    <mergeCell ref="B44:B48"/>
    <mergeCell ref="B33:B43"/>
    <mergeCell ref="A33:A49"/>
    <mergeCell ref="C31:E31"/>
    <mergeCell ref="C32:E32"/>
    <mergeCell ref="C26:E26"/>
    <mergeCell ref="C27:E27"/>
    <mergeCell ref="C28:E28"/>
    <mergeCell ref="C29:E29"/>
    <mergeCell ref="C30:E30"/>
    <mergeCell ref="A76:E76"/>
    <mergeCell ref="A78:S78"/>
    <mergeCell ref="C43:E43"/>
    <mergeCell ref="C48:E48"/>
    <mergeCell ref="B49:E49"/>
    <mergeCell ref="B69:B74"/>
    <mergeCell ref="B50:B68"/>
    <mergeCell ref="C67:E67"/>
    <mergeCell ref="A50:A75"/>
    <mergeCell ref="B75:S75"/>
    <mergeCell ref="C69:S74"/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R2:R3"/>
    <mergeCell ref="S2:S3"/>
  </mergeCells>
  <phoneticPr fontId="2" type="noConversion"/>
  <pageMargins left="0.39370078740157483" right="0.39370078740157483" top="0.74803149606299213" bottom="0.74803149606299213" header="0.31496062992125984" footer="0.31496062992125984"/>
  <pageSetup paperSize="9" scale="3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Dell</cp:lastModifiedBy>
  <cp:lastPrinted>2021-03-14T00:20:23Z</cp:lastPrinted>
  <dcterms:created xsi:type="dcterms:W3CDTF">2015-06-01T02:19:54Z</dcterms:created>
  <dcterms:modified xsi:type="dcterms:W3CDTF">2021-09-15T02:22:55Z</dcterms:modified>
</cp:coreProperties>
</file>