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18301\AppData\Local\Temp\360zip$Temp\360$0\"/>
    </mc:Choice>
  </mc:AlternateContent>
  <xr:revisionPtr revIDLastSave="0" documentId="13_ncr:1_{8F221DE7-D022-456F-AA30-20073CD96F7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heet1" sheetId="6" r:id="rId1"/>
  </sheets>
  <definedNames>
    <definedName name="_xlnm._FilterDatabase" localSheetId="0" hidden="1">Sheet1!$A$2:$S$83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"03/31/2020 03:41:43"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Sheet1!$A$1:$S$85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3" i="6" l="1"/>
  <c r="M83" i="6"/>
  <c r="L83" i="6"/>
  <c r="K83" i="6"/>
  <c r="J83" i="6"/>
  <c r="I83" i="6"/>
  <c r="H83" i="6"/>
  <c r="G83" i="6"/>
  <c r="F83" i="6"/>
  <c r="Q74" i="6"/>
  <c r="P74" i="6"/>
  <c r="O74" i="6"/>
  <c r="N74" i="6"/>
  <c r="M74" i="6"/>
  <c r="L74" i="6"/>
  <c r="K74" i="6"/>
  <c r="J74" i="6"/>
  <c r="I74" i="6"/>
  <c r="P66" i="6"/>
  <c r="O66" i="6"/>
  <c r="N66" i="6"/>
  <c r="O63" i="6"/>
  <c r="P61" i="6"/>
  <c r="O61" i="6"/>
  <c r="N61" i="6"/>
  <c r="O60" i="6"/>
  <c r="O59" i="6"/>
  <c r="O57" i="6"/>
  <c r="O56" i="6"/>
  <c r="N56" i="6"/>
  <c r="P55" i="6"/>
  <c r="O55" i="6"/>
  <c r="N55" i="6"/>
  <c r="O54" i="6"/>
  <c r="N54" i="6"/>
  <c r="P53" i="6"/>
  <c r="O53" i="6"/>
  <c r="N53" i="6"/>
  <c r="O52" i="6"/>
  <c r="O51" i="6"/>
  <c r="Q50" i="6"/>
  <c r="P50" i="6"/>
  <c r="O50" i="6"/>
  <c r="N50" i="6"/>
  <c r="M50" i="6"/>
  <c r="L50" i="6"/>
  <c r="K50" i="6"/>
  <c r="J50" i="6"/>
  <c r="I50" i="6"/>
  <c r="H50" i="6"/>
  <c r="G50" i="6"/>
  <c r="F50" i="6"/>
  <c r="Q49" i="6"/>
  <c r="P49" i="6"/>
  <c r="O49" i="6"/>
  <c r="N49" i="6"/>
  <c r="M49" i="6"/>
  <c r="L49" i="6"/>
  <c r="H49" i="6"/>
  <c r="G49" i="6"/>
  <c r="F49" i="6"/>
  <c r="O48" i="6"/>
  <c r="O47" i="6"/>
  <c r="O46" i="6"/>
  <c r="O45" i="6"/>
  <c r="Q44" i="6"/>
  <c r="P44" i="6"/>
  <c r="O44" i="6"/>
  <c r="N44" i="6"/>
  <c r="M44" i="6"/>
  <c r="L44" i="6"/>
  <c r="K44" i="6"/>
  <c r="H44" i="6"/>
  <c r="G44" i="6"/>
  <c r="F44" i="6"/>
  <c r="O43" i="6"/>
  <c r="O42" i="6"/>
  <c r="P41" i="6"/>
  <c r="O41" i="6"/>
  <c r="P40" i="6"/>
  <c r="O40" i="6"/>
  <c r="N40" i="6"/>
  <c r="P39" i="6"/>
  <c r="O39" i="6"/>
  <c r="N39" i="6"/>
  <c r="P38" i="6"/>
  <c r="O38" i="6"/>
  <c r="P36" i="6"/>
  <c r="O36" i="6"/>
  <c r="N36" i="6"/>
  <c r="P35" i="6"/>
  <c r="O35" i="6"/>
  <c r="P33" i="6"/>
  <c r="O33" i="6"/>
  <c r="Q26" i="6"/>
  <c r="Q83" i="6" s="1"/>
  <c r="P26" i="6"/>
  <c r="N26" i="6"/>
  <c r="N83" i="6" s="1"/>
  <c r="M26" i="6"/>
  <c r="L26" i="6"/>
  <c r="K26" i="6"/>
  <c r="J26" i="6"/>
  <c r="I26" i="6"/>
  <c r="P24" i="6"/>
  <c r="P23" i="6"/>
  <c r="P22" i="6"/>
  <c r="P21" i="6"/>
  <c r="O21" i="6"/>
  <c r="O20" i="6"/>
  <c r="O19" i="6"/>
  <c r="O26" i="6" s="1"/>
  <c r="O83" i="6" s="1"/>
  <c r="O18" i="6"/>
  <c r="N18" i="6"/>
  <c r="O17" i="6"/>
  <c r="N17" i="6"/>
  <c r="O16" i="6"/>
  <c r="N16" i="6"/>
  <c r="O15" i="6"/>
  <c r="N15" i="6"/>
  <c r="O14" i="6"/>
  <c r="O11" i="6"/>
  <c r="N11" i="6"/>
  <c r="P7" i="6"/>
  <c r="O7" i="6"/>
  <c r="N7" i="6"/>
  <c r="P6" i="6"/>
  <c r="O6" i="6"/>
  <c r="N6" i="6"/>
  <c r="P5" i="6"/>
  <c r="O5" i="6"/>
  <c r="O4" i="6"/>
</calcChain>
</file>

<file path=xl/sharedStrings.xml><?xml version="1.0" encoding="utf-8"?>
<sst xmlns="http://schemas.openxmlformats.org/spreadsheetml/2006/main" count="295" uniqueCount="170">
  <si>
    <t>1921032B</t>
  </si>
  <si>
    <t>060062B</t>
  </si>
  <si>
    <t>1922012A</t>
  </si>
  <si>
    <t>1921012A</t>
  </si>
  <si>
    <t>060102B</t>
  </si>
  <si>
    <t>1922030B</t>
  </si>
  <si>
    <t>1922040B</t>
  </si>
  <si>
    <t>060041B</t>
  </si>
  <si>
    <t>130576A</t>
  </si>
  <si>
    <t>130586A</t>
  </si>
  <si>
    <t>060142B</t>
  </si>
  <si>
    <t>122206A</t>
  </si>
  <si>
    <t>123306A</t>
  </si>
  <si>
    <t>120043A</t>
  </si>
  <si>
    <t>120074A</t>
  </si>
  <si>
    <t>071523B</t>
  </si>
  <si>
    <t>2+1</t>
  </si>
  <si>
    <t>150011B</t>
  </si>
  <si>
    <t>150021B</t>
  </si>
  <si>
    <t>150031B</t>
  </si>
  <si>
    <t>150041B</t>
  </si>
  <si>
    <t>STU21002A</t>
  </si>
  <si>
    <t>110411B</t>
  </si>
  <si>
    <t>1121114A</t>
  </si>
  <si>
    <t>150263A</t>
  </si>
  <si>
    <t>030022A</t>
  </si>
  <si>
    <t>110724A</t>
  </si>
  <si>
    <t>1121123A</t>
  </si>
  <si>
    <t>1121133A</t>
  </si>
  <si>
    <t>120263A</t>
  </si>
  <si>
    <t>113304A</t>
  </si>
  <si>
    <t>4+2</t>
  </si>
  <si>
    <t>111004A</t>
  </si>
  <si>
    <t>110694A</t>
  </si>
  <si>
    <t>110074A</t>
  </si>
  <si>
    <t>113614A</t>
  </si>
  <si>
    <t>110174A</t>
  </si>
  <si>
    <t>110314A</t>
  </si>
  <si>
    <t>111194A</t>
  </si>
  <si>
    <t>111002B</t>
  </si>
  <si>
    <t>110792B</t>
  </si>
  <si>
    <t>112602B</t>
  </si>
  <si>
    <t>1121172B</t>
  </si>
  <si>
    <t>111242A</t>
  </si>
  <si>
    <t>1+1</t>
  </si>
  <si>
    <t>1121072B</t>
  </si>
  <si>
    <t>112522B</t>
  </si>
  <si>
    <t>1121051B</t>
  </si>
  <si>
    <t>110993B</t>
  </si>
  <si>
    <t>1121142B</t>
  </si>
  <si>
    <t>1121152B</t>
  </si>
  <si>
    <t>1121162B</t>
  </si>
  <si>
    <t>111042B</t>
  </si>
  <si>
    <t>112552B</t>
  </si>
  <si>
    <t>111151B</t>
  </si>
  <si>
    <t>考查</t>
  </si>
  <si>
    <r>
      <t>跨境数字支付与结算（双语）</t>
    </r>
    <r>
      <rPr>
        <sz val="9"/>
        <rFont val="Times New Roman"/>
        <family val="1"/>
      </rPr>
      <t xml:space="preserve">
Cross Border Digital Payment and Settlement (Bilingual)</t>
    </r>
    <phoneticPr fontId="13" type="noConversion"/>
  </si>
  <si>
    <t>1124043A</t>
    <phoneticPr fontId="13" type="noConversion"/>
  </si>
  <si>
    <r>
      <t>能源与环境经济学（英语）</t>
    </r>
    <r>
      <rPr>
        <sz val="9"/>
        <rFont val="Times New Roman"/>
        <family val="1"/>
      </rPr>
      <t xml:space="preserve">
Energy and Environmental Economics (English)</t>
    </r>
    <phoneticPr fontId="13" type="noConversion"/>
  </si>
  <si>
    <t>1124033B</t>
    <phoneticPr fontId="13" type="noConversion"/>
  </si>
  <si>
    <r>
      <t>数字普惠金融（双语）</t>
    </r>
    <r>
      <rPr>
        <sz val="9"/>
        <rFont val="Times New Roman"/>
        <family val="1"/>
      </rPr>
      <t xml:space="preserve">
Digital Inclusive Finance (Bilingual)</t>
    </r>
    <phoneticPr fontId="13" type="noConversion"/>
  </si>
  <si>
    <t>1124072B</t>
    <phoneticPr fontId="13" type="noConversion"/>
  </si>
  <si>
    <r>
      <t>智能文本分析：机器学习方法（双语）</t>
    </r>
    <r>
      <rPr>
        <sz val="9"/>
        <rFont val="Times New Roman"/>
        <family val="1"/>
      </rPr>
      <t xml:space="preserve">
Textual Analysis: Machine Learning Approach (Bilingual)</t>
    </r>
    <phoneticPr fontId="13" type="noConversion"/>
  </si>
  <si>
    <t>1124052B</t>
    <phoneticPr fontId="13" type="noConversion"/>
  </si>
  <si>
    <t>0223033B</t>
    <phoneticPr fontId="13" type="noConversion"/>
  </si>
  <si>
    <r>
      <t>企业行为与公司治理（英语）</t>
    </r>
    <r>
      <rPr>
        <sz val="9"/>
        <rFont val="Times New Roman"/>
        <family val="1"/>
      </rPr>
      <t xml:space="preserve">
Firm Behaviors and Corporate Governance (English)</t>
    </r>
    <phoneticPr fontId="13" type="noConversion"/>
  </si>
  <si>
    <t>1124062A</t>
    <phoneticPr fontId="13" type="noConversion"/>
  </si>
  <si>
    <t>2423012B</t>
  </si>
  <si>
    <r>
      <rPr>
        <sz val="9"/>
        <rFont val="宋体"/>
        <family val="3"/>
        <charset val="134"/>
      </rPr>
      <t>人工智能导论</t>
    </r>
    <r>
      <rPr>
        <sz val="9"/>
        <rFont val="Times New Roman"/>
        <family val="1"/>
      </rPr>
      <t xml:space="preserve">
Introduction to Artificial Intelligence</t>
    </r>
    <phoneticPr fontId="13" type="noConversion"/>
  </si>
  <si>
    <r>
      <t>金融学专业（国际金融英文班）本科学分制指导性教学计划表（</t>
    </r>
    <r>
      <rPr>
        <b/>
        <sz val="12"/>
        <rFont val="Times New Roman"/>
        <family val="1"/>
      </rPr>
      <t>2024</t>
    </r>
    <r>
      <rPr>
        <b/>
        <sz val="12"/>
        <rFont val="宋体"/>
        <family val="3"/>
        <charset val="134"/>
      </rPr>
      <t>）</t>
    </r>
  </si>
  <si>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</si>
  <si>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</si>
  <si>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</si>
  <si>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</si>
  <si>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</si>
  <si>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分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数</t>
    </r>
  </si>
  <si>
    <r>
      <rPr>
        <sz val="9"/>
        <rFont val="宋体"/>
        <family val="3"/>
        <charset val="134"/>
      </rPr>
      <t>总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学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时</t>
    </r>
  </si>
  <si>
    <r>
      <rPr>
        <sz val="9"/>
        <rFont val="宋体"/>
        <family val="3"/>
        <charset val="134"/>
      </rPr>
      <t>课时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分配</t>
    </r>
  </si>
  <si>
    <r>
      <rPr>
        <sz val="9"/>
        <rFont val="宋体"/>
        <family val="3"/>
        <charset val="134"/>
      </rPr>
      <t>课程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承担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单位</t>
    </r>
  </si>
  <si>
    <r>
      <rPr>
        <sz val="9"/>
        <rFont val="宋体"/>
        <family val="3"/>
        <charset val="134"/>
      </rPr>
      <t>考试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</si>
  <si>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</si>
  <si>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</si>
  <si>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通识教育</t>
    </r>
  </si>
  <si>
    <r>
      <rPr>
        <sz val="9"/>
        <rFont val="宋体"/>
        <family val="3"/>
        <charset val="134"/>
      </rPr>
      <t>通识教育必修课</t>
    </r>
  </si>
  <si>
    <r>
      <t>思想道德与法治</t>
    </r>
    <r>
      <rPr>
        <sz val="9"/>
        <rFont val="Times New Roman"/>
        <family val="1"/>
      </rPr>
      <t xml:space="preserve">
Ideology-Morality &amp; Rule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</si>
  <si>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</si>
  <si>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</si>
  <si>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 xml:space="preserve">
Chinese Modern and Contemporary History</t>
    </r>
  </si>
  <si>
    <r>
      <t>毛泽东思想和中国特色社会主义理论体系概论</t>
    </r>
    <r>
      <rPr>
        <sz val="9"/>
        <rFont val="Times New Roman"/>
        <family val="1"/>
      </rPr>
      <t xml:space="preserve">
Introduction to Mao Zedong Thought and Socialism Theoretical System with Chinese Characteristic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</si>
  <si>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</si>
  <si>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马克思主义基本原理</t>
    </r>
    <r>
      <rPr>
        <sz val="9"/>
        <rFont val="Times New Roman"/>
        <family val="1"/>
      </rPr>
      <t xml:space="preserve">
The basic principles of Marxism</t>
    </r>
  </si>
  <si>
    <r>
      <t>习近平新时代中国特色社会主义思想概论</t>
    </r>
    <r>
      <rPr>
        <sz val="9"/>
        <rFont val="Times New Roman"/>
        <family val="1"/>
      </rPr>
      <t xml:space="preserve">
Xi Jinping Thought on Socialism with Chinese Characteristics for a New Era</t>
    </r>
  </si>
  <si>
    <r>
      <rPr>
        <sz val="9"/>
        <rFont val="宋体"/>
        <family val="3"/>
        <charset val="134"/>
      </rPr>
      <t>形势与政策（三）</t>
    </r>
    <r>
      <rPr>
        <sz val="9"/>
        <rFont val="Times New Roman"/>
        <family val="1"/>
      </rPr>
      <t xml:space="preserve">
Situation and Policy</t>
    </r>
  </si>
  <si>
    <r>
      <rPr>
        <sz val="9"/>
        <rFont val="宋体"/>
        <family val="3"/>
        <charset val="134"/>
      </rPr>
      <t>形势与政策（四）</t>
    </r>
    <r>
      <rPr>
        <sz val="9"/>
        <rFont val="Times New Roman"/>
        <family val="1"/>
      </rPr>
      <t xml:space="preserve">
Situation and Policy</t>
    </r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</si>
  <si>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 xml:space="preserve">
College Student Mental Health</t>
    </r>
  </si>
  <si>
    <r>
      <rPr>
        <sz val="9"/>
        <rFont val="宋体"/>
        <family val="3"/>
        <charset val="134"/>
      </rPr>
      <t>学生处</t>
    </r>
  </si>
  <si>
    <r>
      <rPr>
        <sz val="9"/>
        <rFont val="宋体"/>
        <family val="3"/>
        <charset val="134"/>
      </rPr>
      <t>大学英语综合</t>
    </r>
    <r>
      <rPr>
        <sz val="9"/>
        <rFont val="Times New Roman"/>
        <family val="1"/>
      </rPr>
      <t>Ⅰ
College English Ⅰ</t>
    </r>
  </si>
  <si>
    <r>
      <rPr>
        <sz val="9"/>
        <rFont val="宋体"/>
        <family val="3"/>
        <charset val="134"/>
      </rPr>
      <t>外国语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学院</t>
    </r>
  </si>
  <si>
    <r>
      <rPr>
        <sz val="9"/>
        <rFont val="宋体"/>
        <family val="3"/>
        <charset val="134"/>
      </rPr>
      <t>大学英语综合</t>
    </r>
    <r>
      <rPr>
        <sz val="9"/>
        <rFont val="Times New Roman"/>
        <family val="1"/>
      </rPr>
      <t>Ⅱ
College English Ⅱ</t>
    </r>
  </si>
  <si>
    <r>
      <rPr>
        <sz val="9"/>
        <rFont val="宋体"/>
        <family val="3"/>
        <charset val="134"/>
      </rPr>
      <t>应用写作</t>
    </r>
    <r>
      <rPr>
        <sz val="9"/>
        <rFont val="Times New Roman"/>
        <family val="1"/>
      </rPr>
      <t xml:space="preserve">
Applied Writing</t>
    </r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</si>
  <si>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</si>
  <si>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数学分析</t>
    </r>
    <r>
      <rPr>
        <sz val="9"/>
        <rFont val="Times New Roman"/>
        <family val="1"/>
      </rPr>
      <t>Ⅰ 
Mathematical Analysis I</t>
    </r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</si>
  <si>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</si>
  <si>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数学分析</t>
    </r>
    <r>
      <rPr>
        <sz val="9"/>
        <rFont val="Times New Roman"/>
        <family val="1"/>
      </rPr>
      <t>Ⅱ
Mathematical Analysis Ⅱ</t>
    </r>
  </si>
  <si>
    <r>
      <rPr>
        <sz val="9"/>
        <rFont val="宋体"/>
        <family val="3"/>
        <charset val="134"/>
      </rPr>
      <t>线性代数</t>
    </r>
    <r>
      <rPr>
        <sz val="9"/>
        <rFont val="Times New Roman"/>
        <family val="1"/>
      </rPr>
      <t xml:space="preserve">
Linear Algebra</t>
    </r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</si>
  <si>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 xml:space="preserve">
Probability Theory and Mathematics Statistics</t>
    </r>
  </si>
  <si>
    <r>
      <rPr>
        <sz val="9"/>
        <rFont val="宋体"/>
        <family val="3"/>
        <charset val="134"/>
      </rPr>
      <t>管工学院</t>
    </r>
  </si>
  <si>
    <r>
      <rPr>
        <sz val="9"/>
        <rFont val="宋体"/>
        <family val="3"/>
        <charset val="134"/>
      </rPr>
      <t>程序设计语言（</t>
    </r>
    <r>
      <rPr>
        <sz val="9"/>
        <rFont val="Times New Roman"/>
        <family val="1"/>
      </rPr>
      <t>Python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 xml:space="preserve">
Programming Language (Python)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</si>
  <si>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EducationⅠ</t>
    </r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</si>
  <si>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</si>
  <si>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EducationⅡ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</si>
  <si>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 Ⅲ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</si>
  <si>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 Ⅳ</t>
    </r>
  </si>
  <si>
    <r>
      <rPr>
        <sz val="9"/>
        <rFont val="宋体"/>
        <family val="3"/>
        <charset val="134"/>
      </rPr>
      <t>军事理论</t>
    </r>
    <r>
      <rPr>
        <sz val="9"/>
        <rFont val="Times New Roman"/>
        <family val="1"/>
      </rPr>
      <t xml:space="preserve">
Military Theory</t>
    </r>
  </si>
  <si>
    <r>
      <rPr>
        <b/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</si>
  <si>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通识教育选修课</t>
    </r>
  </si>
  <si>
    <r>
      <rPr>
        <sz val="9"/>
        <rFont val="宋体"/>
        <family val="3"/>
        <charset val="134"/>
      </rPr>
      <t>审美体验与艺术鉴赏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</si>
  <si>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</si>
  <si>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t>1.</t>
    </r>
    <r>
      <rPr>
        <sz val="9"/>
        <rFont val="宋体"/>
        <family val="3"/>
        <charset val="134"/>
      </rPr>
      <t>本部分课程总学分不少于</t>
    </r>
    <r>
      <rPr>
        <sz val="9"/>
        <rFont val="Times New Roman"/>
        <family val="1"/>
      </rPr>
      <t>10</t>
    </r>
    <r>
      <rPr>
        <sz val="9"/>
        <rFont val="宋体"/>
        <family val="3"/>
        <charset val="134"/>
      </rPr>
      <t>学分，包含线下课程与网络课程，其中线下课程修读不少于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学分；</t>
    </r>
    <r>
      <rPr>
        <sz val="9"/>
        <rFont val="Times New Roman"/>
        <family val="1"/>
      </rPr>
      <t xml:space="preserve">
2.</t>
    </r>
    <r>
      <rPr>
        <sz val="9"/>
        <rFont val="宋体"/>
        <family val="3"/>
        <charset val="134"/>
      </rPr>
      <t>与本专业教学计划所列课程相似的课程不得选修；</t>
    </r>
    <r>
      <rPr>
        <sz val="9"/>
        <rFont val="Times New Roman"/>
        <family val="1"/>
      </rPr>
      <t xml:space="preserve">
3.“</t>
    </r>
    <r>
      <rPr>
        <sz val="9"/>
        <rFont val="宋体"/>
        <family val="3"/>
        <charset val="134"/>
      </rPr>
      <t>四史</t>
    </r>
    <r>
      <rPr>
        <sz val="9"/>
        <rFont val="Times New Roman"/>
        <family val="1"/>
      </rPr>
      <t>”</t>
    </r>
    <r>
      <rPr>
        <sz val="9"/>
        <rFont val="宋体"/>
        <family val="3"/>
        <charset val="134"/>
      </rPr>
      <t>类课程至少修读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门；</t>
    </r>
    <r>
      <rPr>
        <sz val="9"/>
        <rFont val="Times New Roman"/>
        <family val="1"/>
      </rPr>
      <t xml:space="preserve">
</t>
    </r>
  </si>
  <si>
    <r>
      <rPr>
        <sz val="9"/>
        <rFont val="宋体"/>
        <family val="3"/>
        <charset val="134"/>
      </rPr>
      <t>创新创业与职业发展</t>
    </r>
  </si>
  <si>
    <r>
      <rPr>
        <sz val="9"/>
        <rFont val="宋体"/>
        <family val="3"/>
        <charset val="134"/>
      </rPr>
      <t>自然认知与科技文明</t>
    </r>
  </si>
  <si>
    <r>
      <rPr>
        <sz val="9"/>
        <rFont val="宋体"/>
        <family val="3"/>
        <charset val="134"/>
      </rPr>
      <t>语言与跨文化交流</t>
    </r>
  </si>
  <si>
    <r>
      <rPr>
        <sz val="9"/>
        <rFont val="宋体"/>
        <family val="3"/>
        <charset val="134"/>
      </rPr>
      <t>国学历史与哲学伦理</t>
    </r>
  </si>
  <si>
    <r>
      <rPr>
        <sz val="9"/>
        <rFont val="宋体"/>
        <family val="3"/>
        <charset val="134"/>
      </rPr>
      <t>法律基础与公民修养</t>
    </r>
  </si>
  <si>
    <r>
      <rPr>
        <sz val="9"/>
        <rFont val="宋体"/>
        <family val="3"/>
        <charset val="134"/>
      </rPr>
      <t>专业教育</t>
    </r>
  </si>
  <si>
    <r>
      <rPr>
        <sz val="9"/>
        <rFont val="宋体"/>
        <family val="3"/>
        <charset val="134"/>
      </rPr>
      <t>学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科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基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础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课</t>
    </r>
  </si>
  <si>
    <r>
      <rPr>
        <sz val="9"/>
        <rFont val="宋体"/>
        <family val="3"/>
        <charset val="134"/>
      </rPr>
      <t>金融学科导论</t>
    </r>
    <r>
      <rPr>
        <sz val="9"/>
        <rFont val="Times New Roman"/>
        <family val="1"/>
      </rPr>
      <t xml:space="preserve">
Introduction to Finance Discipline</t>
    </r>
  </si>
  <si>
    <r>
      <rPr>
        <sz val="9"/>
        <rFont val="宋体"/>
        <family val="3"/>
        <charset val="134"/>
      </rPr>
      <t>金融学院</t>
    </r>
  </si>
  <si>
    <r>
      <rPr>
        <sz val="9"/>
        <rFont val="宋体"/>
        <family val="3"/>
        <charset val="134"/>
      </rPr>
      <t>经济学原理（英语）</t>
    </r>
    <r>
      <rPr>
        <sz val="9"/>
        <rFont val="Times New Roman"/>
        <family val="1"/>
      </rPr>
      <t xml:space="preserve">
Principles of Economics (English)</t>
    </r>
  </si>
  <si>
    <r>
      <rPr>
        <sz val="9"/>
        <rFont val="宋体"/>
        <family val="3"/>
        <charset val="134"/>
      </rPr>
      <t>会计学原理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（英语）</t>
    </r>
    <r>
      <rPr>
        <sz val="9"/>
        <rFont val="Times New Roman"/>
        <family val="1"/>
      </rPr>
      <t xml:space="preserve">
Accounting Principles (English)</t>
    </r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</si>
  <si>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 xml:space="preserve">
Political Economy</t>
    </r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</si>
  <si>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</si>
  <si>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货币金融学（英语）</t>
    </r>
    <r>
      <rPr>
        <sz val="9"/>
        <rFont val="Times New Roman"/>
        <family val="1"/>
      </rPr>
      <t xml:space="preserve">
The Economics of Money, Banking and Financial Markets (English)</t>
    </r>
  </si>
  <si>
    <r>
      <rPr>
        <sz val="9"/>
        <rFont val="宋体"/>
        <family val="3"/>
        <charset val="134"/>
      </rPr>
      <t>中级微观经济学（英语）</t>
    </r>
    <r>
      <rPr>
        <sz val="9"/>
        <rFont val="Times New Roman"/>
        <family val="1"/>
      </rPr>
      <t xml:space="preserve">
Intermediate Microeconomics (English)</t>
    </r>
  </si>
  <si>
    <r>
      <rPr>
        <sz val="9"/>
        <rFont val="宋体"/>
        <family val="3"/>
        <charset val="134"/>
      </rPr>
      <t>中级宏观经济学（英语）</t>
    </r>
    <r>
      <rPr>
        <sz val="9"/>
        <rFont val="Times New Roman"/>
        <family val="1"/>
      </rPr>
      <t xml:space="preserve">
Intermediate Macroeconomics (English)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</si>
  <si>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
Statistics</t>
    </r>
  </si>
  <si>
    <r>
      <rPr>
        <sz val="9"/>
        <rFont val="宋体"/>
        <family val="3"/>
        <charset val="134"/>
      </rPr>
      <t>国际金融（英语）</t>
    </r>
    <r>
      <rPr>
        <sz val="9"/>
        <rFont val="Times New Roman"/>
        <family val="1"/>
      </rPr>
      <t xml:space="preserve"> 
International Finance (English)</t>
    </r>
  </si>
  <si>
    <r>
      <rPr>
        <sz val="9"/>
        <rFont val="宋体"/>
        <family val="3"/>
        <charset val="134"/>
      </rPr>
      <t>金融计量学（英语）</t>
    </r>
    <r>
      <rPr>
        <sz val="9"/>
        <rFont val="Times New Roman"/>
        <family val="1"/>
      </rPr>
      <t xml:space="preserve">
Financial Econometrics (English)</t>
    </r>
  </si>
  <si>
    <r>
      <rPr>
        <sz val="9"/>
        <rFont val="宋体"/>
        <family val="3"/>
        <charset val="134"/>
      </rPr>
      <t>专业核心课</t>
    </r>
  </si>
  <si>
    <r>
      <rPr>
        <sz val="9"/>
        <rFont val="宋体"/>
        <family val="3"/>
        <charset val="134"/>
      </rPr>
      <t>投资学（英语）</t>
    </r>
    <r>
      <rPr>
        <sz val="9"/>
        <rFont val="Times New Roman"/>
        <family val="1"/>
      </rPr>
      <t xml:space="preserve">
Investments (English)</t>
    </r>
  </si>
  <si>
    <r>
      <rPr>
        <sz val="9"/>
        <rFont val="宋体"/>
        <family val="3"/>
        <charset val="134"/>
      </rPr>
      <t>公司金融（英语）</t>
    </r>
    <r>
      <rPr>
        <sz val="9"/>
        <rFont val="Times New Roman"/>
        <family val="1"/>
      </rPr>
      <t xml:space="preserve">  
Corporate Finance (English)</t>
    </r>
  </si>
  <si>
    <r>
      <rPr>
        <sz val="9"/>
        <rFont val="宋体"/>
        <family val="3"/>
        <charset val="134"/>
      </rPr>
      <t>金融衍生工具（英语）</t>
    </r>
    <r>
      <rPr>
        <sz val="9"/>
        <rFont val="Times New Roman"/>
        <family val="1"/>
      </rPr>
      <t xml:space="preserve"> 
Derivative Financial Instruments (English)</t>
    </r>
  </si>
  <si>
    <r>
      <rPr>
        <sz val="9"/>
        <rFont val="宋体"/>
        <family val="3"/>
        <charset val="134"/>
      </rPr>
      <t>商业银行经营管理（英语）</t>
    </r>
    <r>
      <rPr>
        <sz val="9"/>
        <rFont val="Times New Roman"/>
        <family val="1"/>
      </rPr>
      <t xml:space="preserve"> 
Bank Management and Financial Services (English)</t>
    </r>
  </si>
  <si>
    <r>
      <rPr>
        <b/>
        <sz val="9"/>
        <rFont val="宋体"/>
        <family val="3"/>
        <charset val="134"/>
      </rPr>
      <t>专业课程合计</t>
    </r>
  </si>
  <si>
    <r>
      <rPr>
        <sz val="9"/>
        <rFont val="宋体"/>
        <family val="3"/>
        <charset val="134"/>
      </rPr>
      <t>个性教育</t>
    </r>
  </si>
  <si>
    <r>
      <rPr>
        <sz val="9"/>
        <rFont val="宋体"/>
        <family val="3"/>
        <charset val="134"/>
      </rPr>
      <t>专业提升课</t>
    </r>
  </si>
  <si>
    <r>
      <rPr>
        <sz val="9"/>
        <rFont val="宋体"/>
        <family val="3"/>
        <charset val="134"/>
      </rPr>
      <t>固定收益证券（英语）</t>
    </r>
    <r>
      <rPr>
        <sz val="9"/>
        <rFont val="Times New Roman"/>
        <family val="1"/>
      </rPr>
      <t xml:space="preserve">
Fixed Income Securities (English)</t>
    </r>
  </si>
  <si>
    <r>
      <rPr>
        <sz val="9"/>
        <rFont val="宋体"/>
        <family val="3"/>
        <charset val="134"/>
      </rPr>
      <t>保险与风险管理（英语）</t>
    </r>
    <r>
      <rPr>
        <sz val="9"/>
        <rFont val="Times New Roman"/>
        <family val="1"/>
      </rPr>
      <t xml:space="preserve"> 
Insurance and Risk Management (English)</t>
    </r>
  </si>
  <si>
    <r>
      <t>国际金融英语</t>
    </r>
    <r>
      <rPr>
        <sz val="9"/>
        <rFont val="Times New Roman"/>
        <family val="1"/>
      </rPr>
      <t xml:space="preserve">                
English for International Finance</t>
    </r>
  </si>
  <si>
    <r>
      <rPr>
        <sz val="9"/>
        <rFont val="宋体"/>
        <family val="3"/>
        <charset val="134"/>
      </rPr>
      <t>家庭金融</t>
    </r>
    <r>
      <rPr>
        <sz val="9"/>
        <rFont val="Times New Roman"/>
        <family val="1"/>
      </rPr>
      <t xml:space="preserve"> 
Household Finance</t>
    </r>
  </si>
  <si>
    <r>
      <rPr>
        <sz val="9"/>
        <rFont val="宋体"/>
        <family val="3"/>
        <charset val="134"/>
      </rPr>
      <t>国际经济与贸易（双语）</t>
    </r>
    <r>
      <rPr>
        <sz val="9"/>
        <rFont val="Times New Roman"/>
        <family val="1"/>
      </rPr>
      <t xml:space="preserve">
International Economics and Trade (Bilingual)</t>
    </r>
  </si>
  <si>
    <r>
      <rPr>
        <sz val="9"/>
        <rFont val="宋体"/>
        <family val="3"/>
        <charset val="134"/>
      </rPr>
      <t>跨国公司金融（双语）</t>
    </r>
    <r>
      <rPr>
        <sz val="9"/>
        <rFont val="Times New Roman"/>
        <family val="1"/>
      </rPr>
      <t xml:space="preserve">
Multinational Business Finance (Bilingual)</t>
    </r>
  </si>
  <si>
    <r>
      <rPr>
        <sz val="9"/>
        <rFont val="宋体"/>
        <family val="3"/>
        <charset val="134"/>
      </rPr>
      <t>金融风险管理</t>
    </r>
    <r>
      <rPr>
        <sz val="9"/>
        <rFont val="Times New Roman"/>
        <family val="1"/>
      </rPr>
      <t xml:space="preserve">
Financial Risk Management</t>
    </r>
  </si>
  <si>
    <r>
      <rPr>
        <sz val="9"/>
        <rFont val="宋体"/>
        <family val="3"/>
        <charset val="134"/>
      </rPr>
      <t>国际金融案例分析（双语）</t>
    </r>
    <r>
      <rPr>
        <sz val="9"/>
        <rFont val="Times New Roman"/>
        <family val="1"/>
      </rPr>
      <t xml:space="preserve">
International Financial Case Analysis (Bilingual)</t>
    </r>
  </si>
  <si>
    <r>
      <rPr>
        <sz val="9"/>
        <rFont val="宋体"/>
        <family val="3"/>
        <charset val="134"/>
      </rPr>
      <t>金融建模</t>
    </r>
    <r>
      <rPr>
        <sz val="9"/>
        <rFont val="Times New Roman"/>
        <family val="1"/>
      </rPr>
      <t xml:space="preserve">                        
Financial Modelling</t>
    </r>
  </si>
  <si>
    <r>
      <rPr>
        <sz val="9"/>
        <rFont val="宋体"/>
        <family val="3"/>
        <charset val="134"/>
      </rPr>
      <t>国际金融前沿专题</t>
    </r>
    <r>
      <rPr>
        <sz val="9"/>
        <rFont val="Times New Roman"/>
        <family val="1"/>
      </rPr>
      <t xml:space="preserve">                   
Frontier Topics in International Finance</t>
    </r>
  </si>
  <si>
    <r>
      <rPr>
        <sz val="9"/>
        <rFont val="宋体"/>
        <family val="3"/>
        <charset val="134"/>
      </rPr>
      <t>注册金融分析师（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）专题（双语）</t>
    </r>
    <r>
      <rPr>
        <sz val="9"/>
        <rFont val="Times New Roman"/>
        <family val="1"/>
      </rPr>
      <t xml:space="preserve">
Special Topics in CFA (Bilingual)</t>
    </r>
  </si>
  <si>
    <r>
      <rPr>
        <sz val="9"/>
        <rFont val="宋体"/>
        <family val="3"/>
        <charset val="134"/>
      </rPr>
      <t>国际结算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
International Settlement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</si>
  <si>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r>
      <rPr>
        <sz val="9"/>
        <rFont val="宋体"/>
        <family val="3"/>
        <charset val="134"/>
      </rPr>
      <t>金融计算机语言（双语）</t>
    </r>
    <r>
      <rPr>
        <sz val="9"/>
        <rFont val="Times New Roman"/>
        <family val="1"/>
      </rPr>
      <t xml:space="preserve">
Financial Programming Languages (Bilingual)</t>
    </r>
  </si>
  <si>
    <r>
      <t>机器学习理论（双语）</t>
    </r>
    <r>
      <rPr>
        <sz val="9"/>
        <rFont val="Times New Roman"/>
        <family val="1"/>
      </rPr>
      <t xml:space="preserve">
Machine Learning Theory (Bilingual)</t>
    </r>
  </si>
  <si>
    <r>
      <rPr>
        <sz val="9"/>
        <rFont val="宋体"/>
        <family val="3"/>
        <charset val="134"/>
      </rPr>
      <t>金融经济学</t>
    </r>
    <r>
      <rPr>
        <sz val="9"/>
        <rFont val="Times New Roman"/>
        <family val="1"/>
      </rPr>
      <t xml:space="preserve">
Financial Economics</t>
    </r>
  </si>
  <si>
    <r>
      <rPr>
        <sz val="9"/>
        <rFont val="宋体"/>
        <family val="3"/>
        <charset val="134"/>
      </rPr>
      <t>金融风险管理师（</t>
    </r>
    <r>
      <rPr>
        <sz val="9"/>
        <rFont val="Times New Roman"/>
        <family val="1"/>
      </rPr>
      <t>FRM</t>
    </r>
    <r>
      <rPr>
        <sz val="9"/>
        <rFont val="宋体"/>
        <family val="3"/>
        <charset val="134"/>
      </rPr>
      <t>）专题（双语）</t>
    </r>
    <r>
      <rPr>
        <sz val="9"/>
        <rFont val="Times New Roman"/>
        <family val="1"/>
      </rPr>
      <t xml:space="preserve">
Special Topics in FRM  (Bilingual)</t>
    </r>
  </si>
  <si>
    <r>
      <rPr>
        <sz val="9"/>
        <rFont val="宋体"/>
        <family val="3"/>
        <charset val="134"/>
      </rPr>
      <t>金融学专业论文写作</t>
    </r>
    <r>
      <rPr>
        <sz val="9"/>
        <rFont val="Times New Roman"/>
        <family val="1"/>
      </rPr>
      <t xml:space="preserve">
Financial Thesis Writing</t>
    </r>
  </si>
  <si>
    <r>
      <t>ESG</t>
    </r>
    <r>
      <rPr>
        <sz val="9"/>
        <rFont val="宋体"/>
        <family val="3"/>
        <charset val="134"/>
      </rPr>
      <t>投资理论与实践（双语）</t>
    </r>
    <r>
      <rPr>
        <sz val="9"/>
        <rFont val="Times New Roman"/>
        <family val="1"/>
      </rPr>
      <t xml:space="preserve">
ESG Investment Theory and Practice (Bilingual)</t>
    </r>
    <phoneticPr fontId="13" type="noConversion"/>
  </si>
  <si>
    <r>
      <t>1.</t>
    </r>
    <r>
      <rPr>
        <sz val="9"/>
        <rFont val="宋体"/>
        <family val="3"/>
        <charset val="134"/>
      </rPr>
      <t>专业提升课总学分不少于</t>
    </r>
    <r>
      <rPr>
        <sz val="9"/>
        <rFont val="Times New Roman"/>
        <family val="1"/>
      </rPr>
      <t>25</t>
    </r>
    <r>
      <rPr>
        <sz val="9"/>
        <rFont val="宋体"/>
        <family val="3"/>
        <charset val="134"/>
      </rPr>
      <t>学分；</t>
    </r>
    <r>
      <rPr>
        <sz val="9"/>
        <rFont val="Times New Roman"/>
        <family val="1"/>
      </rPr>
      <t xml:space="preserve">
2.</t>
    </r>
    <r>
      <rPr>
        <sz val="9"/>
        <rFont val="宋体"/>
        <family val="3"/>
        <charset val="134"/>
      </rPr>
      <t>《固定收益证券（英语）》和《保险与风险管理（英语）》为必修课程；</t>
    </r>
    <r>
      <rPr>
        <sz val="9"/>
        <rFont val="Times New Roman"/>
        <family val="1"/>
      </rPr>
      <t xml:space="preserve">
3.</t>
    </r>
    <r>
      <rPr>
        <sz val="9"/>
        <rFont val="宋体"/>
        <family val="3"/>
        <charset val="134"/>
      </rPr>
      <t>第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学期至少选修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学分；第</t>
    </r>
    <r>
      <rPr>
        <sz val="9"/>
        <rFont val="Times New Roman"/>
        <family val="1"/>
      </rPr>
      <t>5</t>
    </r>
    <r>
      <rPr>
        <sz val="9"/>
        <rFont val="宋体"/>
        <family val="3"/>
        <charset val="134"/>
      </rPr>
      <t>学期至少选修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学分；第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学期除《固定收益证券（英语）》和《保险与风险管理（英语）》外，还需至少选修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学分；第</t>
    </r>
    <r>
      <rPr>
        <sz val="9"/>
        <rFont val="Times New Roman"/>
        <family val="1"/>
      </rPr>
      <t>7</t>
    </r>
    <r>
      <rPr>
        <sz val="9"/>
        <rFont val="宋体"/>
        <family val="3"/>
        <charset val="134"/>
      </rPr>
      <t>学期至少选修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学分。</t>
    </r>
  </si>
  <si>
    <r>
      <rPr>
        <sz val="9"/>
        <rFont val="宋体"/>
        <family val="3"/>
        <charset val="134"/>
      </rPr>
      <t>专业拓展课</t>
    </r>
  </si>
  <si>
    <r>
      <rPr>
        <sz val="9"/>
        <rFont val="宋体"/>
        <family val="3"/>
        <charset val="134"/>
      </rPr>
      <t>专业拓展课无学分限制，但不能与本专业的学科基础课、专业核心课、专业提升课重复。</t>
    </r>
  </si>
  <si>
    <r>
      <rPr>
        <sz val="9"/>
        <rFont val="宋体"/>
        <family val="3"/>
        <charset val="134"/>
      </rPr>
      <t>个性教育课程总学分不少于</t>
    </r>
    <r>
      <rPr>
        <sz val="9"/>
        <rFont val="Times New Roman"/>
        <family val="1"/>
      </rPr>
      <t>28</t>
    </r>
    <r>
      <rPr>
        <sz val="9"/>
        <rFont val="宋体"/>
        <family val="3"/>
        <charset val="134"/>
      </rPr>
      <t>学分</t>
    </r>
  </si>
  <si>
    <r>
      <rPr>
        <b/>
        <sz val="9"/>
        <rFont val="宋体"/>
        <family val="3"/>
        <charset val="134"/>
      </rPr>
      <t>总计</t>
    </r>
  </si>
  <si>
    <r>
      <rPr>
        <sz val="10"/>
        <rFont val="宋体"/>
        <family val="3"/>
        <charset val="134"/>
      </rPr>
      <t>注：要求学生第一学期参加英语四级考试，第二学期参加英语六级、雅思或托福考试；鼓励学生在第三学年及以后参加</t>
    </r>
    <r>
      <rPr>
        <sz val="10"/>
        <rFont val="Times New Roman"/>
        <family val="1"/>
      </rPr>
      <t>CFA</t>
    </r>
    <r>
      <rPr>
        <sz val="10"/>
        <rFont val="宋体"/>
        <family val="3"/>
        <charset val="134"/>
      </rPr>
      <t>和</t>
    </r>
    <r>
      <rPr>
        <sz val="10"/>
        <rFont val="Times New Roman"/>
        <family val="1"/>
      </rPr>
      <t>FRM</t>
    </r>
    <r>
      <rPr>
        <sz val="10"/>
        <rFont val="宋体"/>
        <family val="3"/>
        <charset val="134"/>
      </rPr>
      <t>证书考试。大二或大三暑假期间参加暑期学校课程。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</si>
</sst>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0" x14ac:knownFonts="1">
    <font>
      <sz val="12"/>
      <color theme="1"/>
      <name val="宋体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9"/>
      <color theme="1"/>
      <name val="Times New Roman"/>
      <family val="1"/>
    </font>
    <font>
      <b/>
      <sz val="9"/>
      <name val="Times New Roman"/>
      <family val="1"/>
    </font>
    <font>
      <sz val="9"/>
      <color rgb="FFFF0000"/>
      <name val="Times New Roman"/>
      <family val="1"/>
    </font>
    <font>
      <sz val="8"/>
      <color rgb="FFFF0000"/>
      <name val="Times New Roman"/>
      <family val="1"/>
    </font>
    <font>
      <b/>
      <sz val="9"/>
      <color rgb="FFFF0000"/>
      <name val="Times New Roman"/>
      <family val="1"/>
    </font>
    <font>
      <b/>
      <sz val="9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Times New Roman"/>
      <family val="3"/>
      <charset val="134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1" fillId="0" borderId="0">
      <alignment vertical="center"/>
    </xf>
    <xf numFmtId="0" fontId="12" fillId="0" borderId="0">
      <alignment vertical="center" wrapText="1"/>
    </xf>
    <xf numFmtId="0" fontId="11" fillId="0" borderId="0">
      <alignment vertical="center"/>
    </xf>
    <xf numFmtId="0" fontId="11" fillId="0" borderId="0">
      <alignment vertical="center"/>
    </xf>
  </cellStyleXfs>
  <cellXfs count="104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3" fillId="0" borderId="10" xfId="2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176" fontId="6" fillId="0" borderId="10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wrapText="1"/>
    </xf>
    <xf numFmtId="176" fontId="6" fillId="0" borderId="10" xfId="2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7" fillId="0" borderId="0" xfId="0" applyFont="1" applyFill="1" applyAlignment="1">
      <alignment vertical="center"/>
    </xf>
    <xf numFmtId="0" fontId="6" fillId="0" borderId="1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2" borderId="10" xfId="2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wrapText="1"/>
    </xf>
    <xf numFmtId="176" fontId="6" fillId="0" borderId="10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2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3" fillId="0" borderId="13" xfId="2" applyNumberFormat="1" applyFont="1" applyFill="1" applyBorder="1" applyAlignment="1">
      <alignment horizontal="center" vertical="center" wrapText="1"/>
    </xf>
    <xf numFmtId="0" fontId="3" fillId="0" borderId="3" xfId="2" applyNumberFormat="1" applyFont="1" applyFill="1" applyBorder="1" applyAlignment="1">
      <alignment horizontal="center" vertical="center" wrapText="1"/>
    </xf>
    <xf numFmtId="0" fontId="3" fillId="0" borderId="16" xfId="2" applyNumberFormat="1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center" vertical="center" wrapText="1"/>
    </xf>
    <xf numFmtId="0" fontId="3" fillId="0" borderId="15" xfId="2" applyNumberFormat="1" applyFont="1" applyFill="1" applyBorder="1" applyAlignment="1">
      <alignment horizontal="center" vertical="center" wrapText="1"/>
    </xf>
    <xf numFmtId="0" fontId="3" fillId="0" borderId="7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8" xfId="2" applyNumberFormat="1" applyFont="1" applyFill="1" applyBorder="1" applyAlignment="1">
      <alignment horizontal="center" vertical="center" wrapText="1"/>
    </xf>
    <xf numFmtId="0" fontId="3" fillId="0" borderId="5" xfId="2" applyNumberFormat="1" applyFont="1" applyFill="1" applyBorder="1" applyAlignment="1">
      <alignment horizontal="center" vertical="center" wrapText="1"/>
    </xf>
    <xf numFmtId="0" fontId="3" fillId="0" borderId="6" xfId="2" applyNumberFormat="1" applyFont="1" applyFill="1" applyBorder="1" applyAlignment="1">
      <alignment horizontal="center" vertical="center" wrapText="1"/>
    </xf>
    <xf numFmtId="0" fontId="3" fillId="0" borderId="12" xfId="2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" fillId="0" borderId="6" xfId="2" applyNumberFormat="1" applyFont="1" applyFill="1" applyBorder="1" applyAlignment="1">
      <alignment horizontal="left" vertical="center" wrapText="1"/>
    </xf>
    <xf numFmtId="0" fontId="3" fillId="0" borderId="12" xfId="2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textRotation="255" wrapText="1"/>
    </xf>
    <xf numFmtId="0" fontId="3" fillId="0" borderId="11" xfId="0" applyFont="1" applyFill="1" applyBorder="1" applyAlignment="1">
      <alignment horizontal="center" vertical="center" textRotation="255" wrapText="1"/>
    </xf>
    <xf numFmtId="0" fontId="3" fillId="0" borderId="9" xfId="0" applyFont="1" applyFill="1" applyBorder="1" applyAlignment="1">
      <alignment horizontal="center" vertical="center" textRotation="255" wrapText="1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11" xfId="0" applyFont="1" applyFill="1" applyBorder="1" applyAlignment="1">
      <alignment horizontal="center" vertical="center" textRotation="255"/>
    </xf>
    <xf numFmtId="0" fontId="3" fillId="0" borderId="9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0" xfId="2" applyNumberFormat="1" applyFont="1" applyFill="1" applyBorder="1" applyAlignment="1">
      <alignment horizontal="center" vertical="center" wrapText="1"/>
    </xf>
    <xf numFmtId="0" fontId="6" fillId="0" borderId="5" xfId="2" applyNumberFormat="1" applyFont="1" applyFill="1" applyBorder="1" applyAlignment="1">
      <alignment horizontal="center" vertical="center" wrapText="1"/>
    </xf>
    <xf numFmtId="0" fontId="6" fillId="0" borderId="6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3" fillId="0" borderId="5" xfId="2" applyNumberFormat="1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5" fillId="0" borderId="10" xfId="2" applyNumberFormat="1" applyFont="1" applyFill="1" applyBorder="1" applyAlignment="1">
      <alignment horizontal="left" vertical="center" wrapText="1"/>
    </xf>
    <xf numFmtId="0" fontId="14" fillId="0" borderId="10" xfId="2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left" vertical="center" wrapText="1"/>
    </xf>
    <xf numFmtId="0" fontId="14" fillId="2" borderId="10" xfId="0" applyNumberFormat="1" applyFont="1" applyFill="1" applyBorder="1" applyAlignment="1">
      <alignment horizontal="left" vertical="center" wrapText="1"/>
    </xf>
    <xf numFmtId="0" fontId="3" fillId="2" borderId="10" xfId="0" applyNumberFormat="1" applyFont="1" applyFill="1" applyBorder="1" applyAlignment="1">
      <alignment horizontal="left" vertical="center" wrapText="1"/>
    </xf>
    <xf numFmtId="0" fontId="14" fillId="0" borderId="10" xfId="0" applyNumberFormat="1" applyFont="1" applyFill="1" applyBorder="1" applyAlignment="1">
      <alignment horizontal="left" vertical="center" wrapText="1"/>
    </xf>
    <xf numFmtId="0" fontId="3" fillId="2" borderId="10" xfId="0" applyNumberFormat="1" applyFont="1" applyFill="1" applyBorder="1" applyAlignment="1">
      <alignment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176" fontId="3" fillId="0" borderId="14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14" fillId="0" borderId="10" xfId="2" applyNumberFormat="1" applyFont="1" applyFill="1" applyBorder="1" applyAlignment="1">
      <alignment horizontal="center" vertical="center" wrapText="1"/>
    </xf>
    <xf numFmtId="0" fontId="18" fillId="0" borderId="5" xfId="2" applyNumberFormat="1" applyFont="1" applyFill="1" applyBorder="1" applyAlignment="1">
      <alignment horizontal="left" vertical="center" wrapText="1"/>
    </xf>
  </cellXfs>
  <cellStyles count="5">
    <cellStyle name="常规" xfId="0" builtinId="0"/>
    <cellStyle name="常规 2" xfId="2" xr:uid="{00000000-0005-0000-0000-000032000000}"/>
    <cellStyle name="常规 3" xfId="3" xr:uid="{00000000-0005-0000-0000-000033000000}"/>
    <cellStyle name="常规 3 3" xfId="1" xr:uid="{00000000-0005-0000-0000-000031000000}"/>
    <cellStyle name="常规 4" xfId="4" xr:uid="{00000000-0005-0000-0000-000034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5"/>
  <sheetViews>
    <sheetView tabSelected="1" workbookViewId="0">
      <selection activeCell="N49" sqref="N49"/>
    </sheetView>
  </sheetViews>
  <sheetFormatPr defaultColWidth="8.875" defaultRowHeight="15" x14ac:dyDescent="0.15"/>
  <cols>
    <col min="1" max="2" width="2.125" style="4" customWidth="1"/>
    <col min="3" max="3" width="3" style="4" customWidth="1"/>
    <col min="4" max="4" width="10" style="4" customWidth="1"/>
    <col min="5" max="5" width="18.625" style="5" customWidth="1"/>
    <col min="6" max="13" width="3.5" style="4" customWidth="1"/>
    <col min="14" max="14" width="3.625" style="4" customWidth="1"/>
    <col min="15" max="15" width="4.375" style="4" customWidth="1"/>
    <col min="16" max="16" width="4.5" style="4" customWidth="1"/>
    <col min="17" max="17" width="3.875" style="4" customWidth="1"/>
    <col min="18" max="18" width="8" style="4" customWidth="1"/>
    <col min="19" max="19" width="4.625" style="4" customWidth="1"/>
    <col min="20" max="20" width="23.375" style="6" customWidth="1"/>
    <col min="21" max="21" width="8.875" style="6"/>
    <col min="22" max="16384" width="8.875" style="2"/>
  </cols>
  <sheetData>
    <row r="1" spans="1:20" ht="24" customHeight="1" x14ac:dyDescent="0.15">
      <c r="A1" s="92" t="s">
        <v>69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0" ht="24" customHeight="1" x14ac:dyDescent="0.15">
      <c r="A2" s="41" t="s">
        <v>70</v>
      </c>
      <c r="B2" s="42"/>
      <c r="C2" s="69" t="s">
        <v>71</v>
      </c>
      <c r="D2" s="69" t="s">
        <v>72</v>
      </c>
      <c r="E2" s="69" t="s">
        <v>73</v>
      </c>
      <c r="F2" s="83" t="s">
        <v>74</v>
      </c>
      <c r="G2" s="84"/>
      <c r="H2" s="84"/>
      <c r="I2" s="84"/>
      <c r="J2" s="84"/>
      <c r="K2" s="84"/>
      <c r="L2" s="84"/>
      <c r="M2" s="85"/>
      <c r="N2" s="69" t="s">
        <v>75</v>
      </c>
      <c r="O2" s="69" t="s">
        <v>76</v>
      </c>
      <c r="P2" s="78" t="s">
        <v>77</v>
      </c>
      <c r="Q2" s="85"/>
      <c r="R2" s="69" t="s">
        <v>78</v>
      </c>
      <c r="S2" s="69" t="s">
        <v>79</v>
      </c>
    </row>
    <row r="3" spans="1:20" ht="24" customHeight="1" x14ac:dyDescent="0.15">
      <c r="A3" s="43"/>
      <c r="B3" s="44"/>
      <c r="C3" s="71"/>
      <c r="D3" s="89"/>
      <c r="E3" s="71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89"/>
      <c r="O3" s="89"/>
      <c r="P3" s="10" t="s">
        <v>80</v>
      </c>
      <c r="Q3" s="10" t="s">
        <v>81</v>
      </c>
      <c r="R3" s="71"/>
      <c r="S3" s="71"/>
    </row>
    <row r="4" spans="1:20" ht="36" x14ac:dyDescent="0.15">
      <c r="A4" s="63" t="s">
        <v>82</v>
      </c>
      <c r="B4" s="69" t="s">
        <v>83</v>
      </c>
      <c r="C4" s="8">
        <v>1</v>
      </c>
      <c r="D4" s="93" t="s">
        <v>0</v>
      </c>
      <c r="E4" s="94" t="s">
        <v>84</v>
      </c>
      <c r="F4" s="8">
        <v>2</v>
      </c>
      <c r="G4" s="8"/>
      <c r="H4" s="8"/>
      <c r="I4" s="8"/>
      <c r="J4" s="8"/>
      <c r="K4" s="8"/>
      <c r="L4" s="8"/>
      <c r="M4" s="8"/>
      <c r="N4" s="8">
        <v>2</v>
      </c>
      <c r="O4" s="8">
        <f>N4*16</f>
        <v>32</v>
      </c>
      <c r="P4" s="8">
        <v>32</v>
      </c>
      <c r="Q4" s="8"/>
      <c r="R4" s="8" t="s">
        <v>85</v>
      </c>
      <c r="S4" s="8" t="s">
        <v>86</v>
      </c>
    </row>
    <row r="5" spans="1:20" ht="36" x14ac:dyDescent="0.2">
      <c r="A5" s="64"/>
      <c r="B5" s="70"/>
      <c r="C5" s="9">
        <v>2</v>
      </c>
      <c r="D5" s="10" t="s">
        <v>1</v>
      </c>
      <c r="E5" s="11" t="s">
        <v>87</v>
      </c>
      <c r="F5" s="9"/>
      <c r="G5" s="9"/>
      <c r="H5" s="9"/>
      <c r="I5" s="10">
        <v>2</v>
      </c>
      <c r="J5" s="9"/>
      <c r="K5" s="19"/>
      <c r="L5" s="19"/>
      <c r="M5" s="9"/>
      <c r="N5" s="9">
        <v>2</v>
      </c>
      <c r="O5" s="9">
        <f t="shared" ref="O5:O7" si="0">N5*16</f>
        <v>32</v>
      </c>
      <c r="P5" s="9">
        <f t="shared" ref="P5:P7" si="1">O5</f>
        <v>32</v>
      </c>
      <c r="Q5" s="9"/>
      <c r="R5" s="9" t="s">
        <v>85</v>
      </c>
      <c r="S5" s="9" t="s">
        <v>86</v>
      </c>
    </row>
    <row r="6" spans="1:20" ht="71.25" x14ac:dyDescent="0.15">
      <c r="A6" s="64"/>
      <c r="B6" s="70"/>
      <c r="C6" s="8">
        <v>3</v>
      </c>
      <c r="D6" s="93" t="s">
        <v>2</v>
      </c>
      <c r="E6" s="95" t="s">
        <v>88</v>
      </c>
      <c r="F6" s="9"/>
      <c r="G6" s="9">
        <v>2</v>
      </c>
      <c r="H6" s="9"/>
      <c r="I6" s="9"/>
      <c r="J6" s="9"/>
      <c r="K6" s="9"/>
      <c r="L6" s="9"/>
      <c r="M6" s="9"/>
      <c r="N6" s="9">
        <f>SUM(F6:M6)</f>
        <v>2</v>
      </c>
      <c r="O6" s="9">
        <f t="shared" si="0"/>
        <v>32</v>
      </c>
      <c r="P6" s="9">
        <f t="shared" si="1"/>
        <v>32</v>
      </c>
      <c r="Q6" s="9"/>
      <c r="R6" s="9" t="s">
        <v>85</v>
      </c>
      <c r="S6" s="9" t="s">
        <v>89</v>
      </c>
    </row>
    <row r="7" spans="1:20" ht="36" x14ac:dyDescent="0.2">
      <c r="A7" s="64"/>
      <c r="B7" s="70"/>
      <c r="C7" s="8">
        <v>4</v>
      </c>
      <c r="D7" s="93" t="s">
        <v>3</v>
      </c>
      <c r="E7" s="96" t="s">
        <v>90</v>
      </c>
      <c r="F7" s="9"/>
      <c r="G7" s="9"/>
      <c r="H7" s="9">
        <v>2</v>
      </c>
      <c r="I7" s="9"/>
      <c r="J7" s="19"/>
      <c r="K7" s="9"/>
      <c r="L7" s="9"/>
      <c r="M7" s="9"/>
      <c r="N7" s="9">
        <f>SUM(F7:M7)</f>
        <v>2</v>
      </c>
      <c r="O7" s="9">
        <f t="shared" si="0"/>
        <v>32</v>
      </c>
      <c r="P7" s="9">
        <f t="shared" si="1"/>
        <v>32</v>
      </c>
      <c r="Q7" s="9"/>
      <c r="R7" s="9" t="s">
        <v>85</v>
      </c>
      <c r="S7" s="9" t="s">
        <v>89</v>
      </c>
    </row>
    <row r="8" spans="1:20" ht="59.25" x14ac:dyDescent="0.15">
      <c r="A8" s="64"/>
      <c r="B8" s="70"/>
      <c r="C8" s="9">
        <v>5</v>
      </c>
      <c r="D8" s="7" t="s">
        <v>4</v>
      </c>
      <c r="E8" s="97" t="s">
        <v>91</v>
      </c>
      <c r="F8" s="12"/>
      <c r="G8" s="12">
        <v>2</v>
      </c>
      <c r="H8" s="12"/>
      <c r="I8" s="12"/>
      <c r="J8" s="12"/>
      <c r="K8" s="12"/>
      <c r="L8" s="12"/>
      <c r="M8" s="12"/>
      <c r="N8" s="8">
        <v>2</v>
      </c>
      <c r="O8" s="8">
        <v>32</v>
      </c>
      <c r="P8" s="12">
        <v>32</v>
      </c>
      <c r="Q8" s="12"/>
      <c r="R8" s="9" t="s">
        <v>85</v>
      </c>
      <c r="S8" s="12" t="s">
        <v>86</v>
      </c>
    </row>
    <row r="9" spans="1:20" ht="24" x14ac:dyDescent="0.15">
      <c r="A9" s="64"/>
      <c r="B9" s="70"/>
      <c r="C9" s="93">
        <v>6</v>
      </c>
      <c r="D9" s="93" t="s">
        <v>5</v>
      </c>
      <c r="E9" s="96" t="s">
        <v>92</v>
      </c>
      <c r="F9" s="98"/>
      <c r="G9" s="98"/>
      <c r="H9" s="98">
        <v>0.5</v>
      </c>
      <c r="I9" s="98"/>
      <c r="J9" s="98"/>
      <c r="K9" s="98"/>
      <c r="L9" s="98"/>
      <c r="M9" s="98"/>
      <c r="N9" s="99">
        <v>0.5</v>
      </c>
      <c r="O9" s="99">
        <v>16</v>
      </c>
      <c r="P9" s="99"/>
      <c r="Q9" s="99"/>
      <c r="R9" s="99" t="s">
        <v>85</v>
      </c>
      <c r="S9" s="99" t="s">
        <v>86</v>
      </c>
    </row>
    <row r="10" spans="1:20" ht="24" x14ac:dyDescent="0.15">
      <c r="A10" s="64"/>
      <c r="B10" s="70"/>
      <c r="C10" s="9">
        <v>7</v>
      </c>
      <c r="D10" s="93" t="s">
        <v>6</v>
      </c>
      <c r="E10" s="96" t="s">
        <v>93</v>
      </c>
      <c r="F10" s="98"/>
      <c r="G10" s="98"/>
      <c r="H10" s="98"/>
      <c r="I10" s="98">
        <v>0.5</v>
      </c>
      <c r="J10" s="98"/>
      <c r="K10" s="98"/>
      <c r="L10" s="98"/>
      <c r="M10" s="98"/>
      <c r="N10" s="99">
        <v>0.5</v>
      </c>
      <c r="O10" s="99">
        <v>16</v>
      </c>
      <c r="P10" s="99"/>
      <c r="Q10" s="99"/>
      <c r="R10" s="99" t="s">
        <v>85</v>
      </c>
      <c r="S10" s="99" t="s">
        <v>86</v>
      </c>
    </row>
    <row r="11" spans="1:20" ht="36" x14ac:dyDescent="0.15">
      <c r="A11" s="64"/>
      <c r="B11" s="70"/>
      <c r="C11" s="93">
        <v>8</v>
      </c>
      <c r="D11" s="7" t="s">
        <v>7</v>
      </c>
      <c r="E11" s="11" t="s">
        <v>94</v>
      </c>
      <c r="F11" s="10">
        <v>1</v>
      </c>
      <c r="G11" s="10"/>
      <c r="H11" s="10"/>
      <c r="I11" s="10"/>
      <c r="J11" s="10"/>
      <c r="K11" s="10"/>
      <c r="L11" s="10"/>
      <c r="M11" s="10"/>
      <c r="N11" s="9">
        <f t="shared" ref="N11" si="2">SUM(F11:M11)</f>
        <v>1</v>
      </c>
      <c r="O11" s="9">
        <f t="shared" ref="O11" si="3">N11*16</f>
        <v>16</v>
      </c>
      <c r="P11" s="10">
        <v>16</v>
      </c>
      <c r="Q11" s="10"/>
      <c r="R11" s="10" t="s">
        <v>95</v>
      </c>
      <c r="S11" s="10" t="s">
        <v>86</v>
      </c>
    </row>
    <row r="12" spans="1:20" ht="24" x14ac:dyDescent="0.15">
      <c r="A12" s="64"/>
      <c r="B12" s="70"/>
      <c r="C12" s="9">
        <v>9</v>
      </c>
      <c r="D12" s="7" t="s">
        <v>8</v>
      </c>
      <c r="E12" s="11" t="s">
        <v>96</v>
      </c>
      <c r="F12" s="10">
        <v>6</v>
      </c>
      <c r="G12" s="10"/>
      <c r="H12" s="10"/>
      <c r="I12" s="10"/>
      <c r="J12" s="10"/>
      <c r="K12" s="10"/>
      <c r="L12" s="10"/>
      <c r="M12" s="10"/>
      <c r="N12" s="10">
        <v>6</v>
      </c>
      <c r="O12" s="10">
        <v>96</v>
      </c>
      <c r="P12" s="10">
        <v>96</v>
      </c>
      <c r="Q12" s="10"/>
      <c r="R12" s="10" t="s">
        <v>97</v>
      </c>
      <c r="S12" s="10" t="s">
        <v>89</v>
      </c>
    </row>
    <row r="13" spans="1:20" ht="24" x14ac:dyDescent="0.15">
      <c r="A13" s="64"/>
      <c r="B13" s="70"/>
      <c r="C13" s="93">
        <v>10</v>
      </c>
      <c r="D13" s="7" t="s">
        <v>9</v>
      </c>
      <c r="E13" s="11" t="s">
        <v>98</v>
      </c>
      <c r="F13" s="10"/>
      <c r="G13" s="10">
        <v>6</v>
      </c>
      <c r="H13" s="10"/>
      <c r="I13" s="10"/>
      <c r="J13" s="10"/>
      <c r="K13" s="10"/>
      <c r="L13" s="10"/>
      <c r="M13" s="10"/>
      <c r="N13" s="10">
        <v>6</v>
      </c>
      <c r="O13" s="10">
        <v>96</v>
      </c>
      <c r="P13" s="10">
        <v>96</v>
      </c>
      <c r="Q13" s="10"/>
      <c r="R13" s="10" t="s">
        <v>97</v>
      </c>
      <c r="S13" s="10" t="s">
        <v>89</v>
      </c>
    </row>
    <row r="14" spans="1:20" ht="24" x14ac:dyDescent="0.15">
      <c r="A14" s="64"/>
      <c r="B14" s="70"/>
      <c r="C14" s="9">
        <v>11</v>
      </c>
      <c r="D14" s="7" t="s">
        <v>10</v>
      </c>
      <c r="E14" s="11" t="s">
        <v>99</v>
      </c>
      <c r="F14" s="8"/>
      <c r="G14" s="12">
        <v>2</v>
      </c>
      <c r="H14" s="8"/>
      <c r="I14" s="8"/>
      <c r="J14" s="8"/>
      <c r="K14" s="8"/>
      <c r="L14" s="8"/>
      <c r="M14" s="8"/>
      <c r="N14" s="12">
        <v>2</v>
      </c>
      <c r="O14" s="8">
        <f t="shared" ref="O14" si="4">N14*16</f>
        <v>32</v>
      </c>
      <c r="P14" s="12">
        <v>32</v>
      </c>
      <c r="Q14" s="12"/>
      <c r="R14" s="10" t="s">
        <v>100</v>
      </c>
      <c r="S14" s="10" t="s">
        <v>86</v>
      </c>
    </row>
    <row r="15" spans="1:20" ht="24" x14ac:dyDescent="0.15">
      <c r="A15" s="64"/>
      <c r="B15" s="70"/>
      <c r="C15" s="93">
        <v>12</v>
      </c>
      <c r="D15" s="10" t="s">
        <v>11</v>
      </c>
      <c r="E15" s="13" t="s">
        <v>101</v>
      </c>
      <c r="F15" s="9">
        <v>6</v>
      </c>
      <c r="G15" s="9"/>
      <c r="H15" s="9"/>
      <c r="I15" s="9"/>
      <c r="J15" s="9"/>
      <c r="K15" s="9"/>
      <c r="L15" s="9"/>
      <c r="M15" s="9"/>
      <c r="N15" s="9">
        <f t="shared" ref="N15:N18" si="5">SUM(F15:M15)</f>
        <v>6</v>
      </c>
      <c r="O15" s="9">
        <f t="shared" ref="O15:O20" si="6">N15*16</f>
        <v>96</v>
      </c>
      <c r="P15" s="9">
        <v>96</v>
      </c>
      <c r="Q15" s="9"/>
      <c r="R15" s="9" t="s">
        <v>102</v>
      </c>
      <c r="S15" s="9" t="s">
        <v>89</v>
      </c>
      <c r="T15" s="24"/>
    </row>
    <row r="16" spans="1:20" ht="24" x14ac:dyDescent="0.15">
      <c r="A16" s="64"/>
      <c r="B16" s="70"/>
      <c r="C16" s="9">
        <v>13</v>
      </c>
      <c r="D16" s="10" t="s">
        <v>12</v>
      </c>
      <c r="E16" s="13" t="s">
        <v>103</v>
      </c>
      <c r="F16" s="9"/>
      <c r="G16" s="9">
        <v>6</v>
      </c>
      <c r="H16" s="9"/>
      <c r="I16" s="9"/>
      <c r="J16" s="9"/>
      <c r="K16" s="9"/>
      <c r="L16" s="9"/>
      <c r="M16" s="9"/>
      <c r="N16" s="9">
        <f t="shared" si="5"/>
        <v>6</v>
      </c>
      <c r="O16" s="9">
        <f t="shared" si="6"/>
        <v>96</v>
      </c>
      <c r="P16" s="9">
        <v>96</v>
      </c>
      <c r="Q16" s="9"/>
      <c r="R16" s="9" t="s">
        <v>102</v>
      </c>
      <c r="S16" s="9" t="s">
        <v>89</v>
      </c>
    </row>
    <row r="17" spans="1:19" ht="24" x14ac:dyDescent="0.15">
      <c r="A17" s="64"/>
      <c r="B17" s="70"/>
      <c r="C17" s="93">
        <v>14</v>
      </c>
      <c r="D17" s="10" t="s">
        <v>13</v>
      </c>
      <c r="E17" s="13" t="s">
        <v>104</v>
      </c>
      <c r="F17" s="9"/>
      <c r="G17" s="9">
        <v>3</v>
      </c>
      <c r="H17" s="9"/>
      <c r="I17" s="9"/>
      <c r="J17" s="9"/>
      <c r="K17" s="9"/>
      <c r="L17" s="9"/>
      <c r="M17" s="9"/>
      <c r="N17" s="9">
        <f t="shared" si="5"/>
        <v>3</v>
      </c>
      <c r="O17" s="9">
        <f t="shared" si="6"/>
        <v>48</v>
      </c>
      <c r="P17" s="9">
        <v>48</v>
      </c>
      <c r="Q17" s="9"/>
      <c r="R17" s="9" t="s">
        <v>102</v>
      </c>
      <c r="S17" s="9" t="s">
        <v>89</v>
      </c>
    </row>
    <row r="18" spans="1:19" ht="36" x14ac:dyDescent="0.15">
      <c r="A18" s="64"/>
      <c r="B18" s="70"/>
      <c r="C18" s="9">
        <v>15</v>
      </c>
      <c r="D18" s="10" t="s">
        <v>14</v>
      </c>
      <c r="E18" s="13" t="s">
        <v>105</v>
      </c>
      <c r="F18" s="9"/>
      <c r="G18" s="9"/>
      <c r="H18" s="9">
        <v>4</v>
      </c>
      <c r="I18" s="9"/>
      <c r="J18" s="9"/>
      <c r="K18" s="9"/>
      <c r="L18" s="9"/>
      <c r="M18" s="9"/>
      <c r="N18" s="9">
        <f t="shared" si="5"/>
        <v>4</v>
      </c>
      <c r="O18" s="9">
        <f t="shared" si="6"/>
        <v>64</v>
      </c>
      <c r="P18" s="9">
        <v>64</v>
      </c>
      <c r="Q18" s="9"/>
      <c r="R18" s="9" t="s">
        <v>102</v>
      </c>
      <c r="S18" s="9" t="s">
        <v>89</v>
      </c>
    </row>
    <row r="19" spans="1:19" ht="36" x14ac:dyDescent="0.2">
      <c r="A19" s="64"/>
      <c r="B19" s="70"/>
      <c r="C19" s="93">
        <v>16</v>
      </c>
      <c r="D19" s="12" t="s">
        <v>67</v>
      </c>
      <c r="E19" s="90" t="s">
        <v>68</v>
      </c>
      <c r="F19" s="15">
        <v>2</v>
      </c>
      <c r="G19" s="16"/>
      <c r="H19" s="16"/>
      <c r="I19" s="19"/>
      <c r="J19" s="15"/>
      <c r="K19" s="16"/>
      <c r="L19" s="16"/>
      <c r="M19" s="16"/>
      <c r="N19" s="8">
        <v>2</v>
      </c>
      <c r="O19" s="8">
        <f t="shared" si="6"/>
        <v>32</v>
      </c>
      <c r="P19" s="16"/>
      <c r="Q19" s="16">
        <v>32</v>
      </c>
      <c r="R19" s="16" t="s">
        <v>106</v>
      </c>
      <c r="S19" s="8" t="s">
        <v>86</v>
      </c>
    </row>
    <row r="20" spans="1:19" ht="36" x14ac:dyDescent="0.15">
      <c r="A20" s="64"/>
      <c r="B20" s="70"/>
      <c r="C20" s="9">
        <v>17</v>
      </c>
      <c r="D20" s="7" t="s">
        <v>15</v>
      </c>
      <c r="E20" s="11" t="s">
        <v>107</v>
      </c>
      <c r="F20" s="8"/>
      <c r="H20" s="12" t="s">
        <v>16</v>
      </c>
      <c r="I20" s="8"/>
      <c r="J20" s="8"/>
      <c r="K20" s="8"/>
      <c r="L20" s="8"/>
      <c r="M20" s="8"/>
      <c r="N20" s="12">
        <v>3</v>
      </c>
      <c r="O20" s="8">
        <f t="shared" si="6"/>
        <v>48</v>
      </c>
      <c r="P20" s="12">
        <v>32</v>
      </c>
      <c r="Q20" s="12">
        <v>16</v>
      </c>
      <c r="R20" s="12" t="s">
        <v>106</v>
      </c>
      <c r="S20" s="12" t="s">
        <v>86</v>
      </c>
    </row>
    <row r="21" spans="1:19" ht="24" x14ac:dyDescent="0.15">
      <c r="A21" s="64"/>
      <c r="B21" s="70"/>
      <c r="C21" s="93">
        <v>18</v>
      </c>
      <c r="D21" s="12" t="s">
        <v>17</v>
      </c>
      <c r="E21" s="39" t="s">
        <v>108</v>
      </c>
      <c r="F21" s="8">
        <v>2</v>
      </c>
      <c r="G21" s="8"/>
      <c r="H21" s="8"/>
      <c r="I21" s="8"/>
      <c r="J21" s="8"/>
      <c r="K21" s="8"/>
      <c r="L21" s="8"/>
      <c r="M21" s="8"/>
      <c r="N21" s="8">
        <v>1</v>
      </c>
      <c r="O21" s="8">
        <f>F21*16</f>
        <v>32</v>
      </c>
      <c r="P21" s="8">
        <f t="shared" ref="P21:P24" si="7">O21</f>
        <v>32</v>
      </c>
      <c r="Q21" s="8"/>
      <c r="R21" s="8" t="s">
        <v>109</v>
      </c>
      <c r="S21" s="8" t="s">
        <v>86</v>
      </c>
    </row>
    <row r="22" spans="1:19" ht="24" x14ac:dyDescent="0.15">
      <c r="A22" s="64"/>
      <c r="B22" s="70"/>
      <c r="C22" s="9">
        <v>19</v>
      </c>
      <c r="D22" s="12" t="s">
        <v>18</v>
      </c>
      <c r="E22" s="39" t="s">
        <v>110</v>
      </c>
      <c r="F22" s="8"/>
      <c r="G22" s="8">
        <v>2</v>
      </c>
      <c r="H22" s="8"/>
      <c r="I22" s="8"/>
      <c r="J22" s="8"/>
      <c r="K22" s="8"/>
      <c r="L22" s="8"/>
      <c r="M22" s="8"/>
      <c r="N22" s="8">
        <v>1</v>
      </c>
      <c r="O22" s="8">
        <v>32</v>
      </c>
      <c r="P22" s="8">
        <f t="shared" si="7"/>
        <v>32</v>
      </c>
      <c r="Q22" s="8"/>
      <c r="R22" s="8" t="s">
        <v>109</v>
      </c>
      <c r="S22" s="8" t="s">
        <v>86</v>
      </c>
    </row>
    <row r="23" spans="1:19" ht="36" x14ac:dyDescent="0.15">
      <c r="A23" s="64"/>
      <c r="B23" s="70"/>
      <c r="C23" s="93">
        <v>20</v>
      </c>
      <c r="D23" s="12" t="s">
        <v>19</v>
      </c>
      <c r="E23" s="39" t="s">
        <v>111</v>
      </c>
      <c r="F23" s="8"/>
      <c r="G23" s="8"/>
      <c r="H23" s="8">
        <v>2</v>
      </c>
      <c r="I23" s="8"/>
      <c r="J23" s="8"/>
      <c r="K23" s="8"/>
      <c r="L23" s="8"/>
      <c r="M23" s="8"/>
      <c r="N23" s="8">
        <v>1</v>
      </c>
      <c r="O23" s="8">
        <v>32</v>
      </c>
      <c r="P23" s="8">
        <f t="shared" si="7"/>
        <v>32</v>
      </c>
      <c r="Q23" s="8"/>
      <c r="R23" s="8" t="s">
        <v>109</v>
      </c>
      <c r="S23" s="8" t="s">
        <v>86</v>
      </c>
    </row>
    <row r="24" spans="1:19" ht="36" x14ac:dyDescent="0.15">
      <c r="A24" s="64"/>
      <c r="B24" s="70"/>
      <c r="C24" s="9">
        <v>21</v>
      </c>
      <c r="D24" s="12" t="s">
        <v>20</v>
      </c>
      <c r="E24" s="39" t="s">
        <v>112</v>
      </c>
      <c r="F24" s="8"/>
      <c r="G24" s="8"/>
      <c r="H24" s="8"/>
      <c r="I24" s="8">
        <v>2</v>
      </c>
      <c r="J24" s="8"/>
      <c r="K24" s="8"/>
      <c r="L24" s="8"/>
      <c r="M24" s="8"/>
      <c r="N24" s="8">
        <v>1</v>
      </c>
      <c r="O24" s="8">
        <v>32</v>
      </c>
      <c r="P24" s="8">
        <f t="shared" si="7"/>
        <v>32</v>
      </c>
      <c r="Q24" s="8"/>
      <c r="R24" s="8" t="s">
        <v>109</v>
      </c>
      <c r="S24" s="8" t="s">
        <v>86</v>
      </c>
    </row>
    <row r="25" spans="1:19" ht="24" x14ac:dyDescent="0.15">
      <c r="A25" s="64"/>
      <c r="B25" s="70"/>
      <c r="C25" s="93">
        <v>22</v>
      </c>
      <c r="D25" s="12" t="s">
        <v>21</v>
      </c>
      <c r="E25" s="39" t="s">
        <v>113</v>
      </c>
      <c r="F25" s="8">
        <v>2</v>
      </c>
      <c r="G25" s="8"/>
      <c r="H25" s="8"/>
      <c r="I25" s="8"/>
      <c r="J25" s="8"/>
      <c r="K25" s="8"/>
      <c r="L25" s="8"/>
      <c r="M25" s="8"/>
      <c r="N25" s="8">
        <v>2</v>
      </c>
      <c r="O25" s="8">
        <v>36</v>
      </c>
      <c r="P25" s="8">
        <v>36</v>
      </c>
      <c r="Q25" s="8"/>
      <c r="R25" s="8" t="s">
        <v>95</v>
      </c>
      <c r="S25" s="8" t="s">
        <v>89</v>
      </c>
    </row>
    <row r="26" spans="1:19" ht="24" customHeight="1" x14ac:dyDescent="0.15">
      <c r="A26" s="64"/>
      <c r="B26" s="71"/>
      <c r="C26" s="86" t="s">
        <v>114</v>
      </c>
      <c r="D26" s="87"/>
      <c r="E26" s="88"/>
      <c r="F26" s="17">
        <v>21</v>
      </c>
      <c r="G26" s="17">
        <v>25</v>
      </c>
      <c r="H26" s="17">
        <v>11</v>
      </c>
      <c r="I26" s="17">
        <f t="shared" ref="I26:Q26" si="8">SUM(I4:I25)</f>
        <v>4.5</v>
      </c>
      <c r="J26" s="17">
        <f t="shared" si="8"/>
        <v>0</v>
      </c>
      <c r="K26" s="17">
        <f t="shared" si="8"/>
        <v>0</v>
      </c>
      <c r="L26" s="17">
        <f t="shared" si="8"/>
        <v>0</v>
      </c>
      <c r="M26" s="17">
        <f t="shared" si="8"/>
        <v>0</v>
      </c>
      <c r="N26" s="17">
        <f t="shared" si="8"/>
        <v>56</v>
      </c>
      <c r="O26" s="17">
        <f t="shared" si="8"/>
        <v>980</v>
      </c>
      <c r="P26" s="17">
        <f t="shared" si="8"/>
        <v>900</v>
      </c>
      <c r="Q26" s="17">
        <f t="shared" si="8"/>
        <v>48</v>
      </c>
      <c r="R26" s="25"/>
      <c r="S26" s="25"/>
    </row>
    <row r="27" spans="1:19" ht="24" customHeight="1" x14ac:dyDescent="0.15">
      <c r="A27" s="64"/>
      <c r="B27" s="69" t="s">
        <v>115</v>
      </c>
      <c r="C27" s="41" t="s">
        <v>116</v>
      </c>
      <c r="D27" s="77"/>
      <c r="E27" s="42"/>
      <c r="F27" s="78" t="s">
        <v>117</v>
      </c>
      <c r="G27" s="79"/>
      <c r="H27" s="79"/>
      <c r="I27" s="79"/>
      <c r="J27" s="79"/>
      <c r="K27" s="79"/>
      <c r="L27" s="80"/>
      <c r="M27" s="21"/>
      <c r="N27" s="7">
        <v>2</v>
      </c>
      <c r="O27" s="12"/>
      <c r="P27" s="45" t="s">
        <v>118</v>
      </c>
      <c r="Q27" s="45"/>
      <c r="R27" s="45"/>
      <c r="S27" s="45"/>
    </row>
    <row r="28" spans="1:19" ht="24" customHeight="1" x14ac:dyDescent="0.15">
      <c r="A28" s="64"/>
      <c r="B28" s="70"/>
      <c r="C28" s="41" t="s">
        <v>119</v>
      </c>
      <c r="D28" s="77"/>
      <c r="E28" s="42"/>
      <c r="F28" s="78" t="s">
        <v>117</v>
      </c>
      <c r="G28" s="79"/>
      <c r="H28" s="79"/>
      <c r="I28" s="79"/>
      <c r="J28" s="79"/>
      <c r="K28" s="79"/>
      <c r="L28" s="80"/>
      <c r="M28" s="21"/>
      <c r="N28" s="7">
        <v>2</v>
      </c>
      <c r="O28" s="12"/>
      <c r="P28" s="45"/>
      <c r="Q28" s="45"/>
      <c r="R28" s="45"/>
      <c r="S28" s="45"/>
    </row>
    <row r="29" spans="1:19" ht="24" customHeight="1" x14ac:dyDescent="0.15">
      <c r="A29" s="64"/>
      <c r="B29" s="70"/>
      <c r="C29" s="41" t="s">
        <v>120</v>
      </c>
      <c r="D29" s="77"/>
      <c r="E29" s="42"/>
      <c r="F29" s="78" t="s">
        <v>117</v>
      </c>
      <c r="G29" s="79"/>
      <c r="H29" s="79"/>
      <c r="I29" s="79"/>
      <c r="J29" s="79"/>
      <c r="K29" s="79"/>
      <c r="L29" s="80"/>
      <c r="M29" s="21"/>
      <c r="O29" s="12"/>
      <c r="P29" s="45"/>
      <c r="Q29" s="45"/>
      <c r="R29" s="45"/>
      <c r="S29" s="45"/>
    </row>
    <row r="30" spans="1:19" ht="24" customHeight="1" x14ac:dyDescent="0.15">
      <c r="A30" s="64"/>
      <c r="B30" s="70"/>
      <c r="C30" s="41" t="s">
        <v>121</v>
      </c>
      <c r="D30" s="77"/>
      <c r="E30" s="42"/>
      <c r="F30" s="78" t="s">
        <v>117</v>
      </c>
      <c r="G30" s="79"/>
      <c r="H30" s="79"/>
      <c r="I30" s="79"/>
      <c r="J30" s="79"/>
      <c r="K30" s="79"/>
      <c r="L30" s="80"/>
      <c r="M30" s="21"/>
      <c r="N30" s="7"/>
      <c r="O30" s="12"/>
      <c r="P30" s="45"/>
      <c r="Q30" s="45"/>
      <c r="R30" s="45"/>
      <c r="S30" s="45"/>
    </row>
    <row r="31" spans="1:19" ht="24" customHeight="1" x14ac:dyDescent="0.15">
      <c r="A31" s="64"/>
      <c r="B31" s="70"/>
      <c r="C31" s="41" t="s">
        <v>122</v>
      </c>
      <c r="D31" s="77"/>
      <c r="E31" s="42"/>
      <c r="F31" s="78" t="s">
        <v>117</v>
      </c>
      <c r="G31" s="79"/>
      <c r="H31" s="79"/>
      <c r="I31" s="79"/>
      <c r="J31" s="79"/>
      <c r="K31" s="79"/>
      <c r="L31" s="80"/>
      <c r="M31" s="21"/>
      <c r="N31" s="7"/>
      <c r="O31" s="12"/>
      <c r="P31" s="45"/>
      <c r="Q31" s="45"/>
      <c r="R31" s="45"/>
      <c r="S31" s="45"/>
    </row>
    <row r="32" spans="1:19" ht="24" customHeight="1" x14ac:dyDescent="0.15">
      <c r="A32" s="64"/>
      <c r="B32" s="70"/>
      <c r="C32" s="41" t="s">
        <v>123</v>
      </c>
      <c r="D32" s="77"/>
      <c r="E32" s="42"/>
      <c r="F32" s="78" t="s">
        <v>117</v>
      </c>
      <c r="G32" s="79"/>
      <c r="H32" s="79"/>
      <c r="I32" s="79"/>
      <c r="J32" s="79"/>
      <c r="K32" s="79"/>
      <c r="L32" s="80"/>
      <c r="M32" s="21"/>
      <c r="N32" s="7"/>
      <c r="O32" s="12"/>
      <c r="P32" s="45"/>
      <c r="Q32" s="45"/>
      <c r="R32" s="45"/>
      <c r="S32" s="45"/>
    </row>
    <row r="33" spans="1:21" ht="24" customHeight="1" x14ac:dyDescent="0.15">
      <c r="A33" s="65"/>
      <c r="B33" s="71"/>
      <c r="C33" s="81" t="s">
        <v>114</v>
      </c>
      <c r="D33" s="81"/>
      <c r="E33" s="81"/>
      <c r="F33" s="37"/>
      <c r="G33" s="37"/>
      <c r="H33" s="37"/>
      <c r="I33" s="37"/>
      <c r="J33" s="37"/>
      <c r="K33" s="37"/>
      <c r="L33" s="37"/>
      <c r="M33" s="37"/>
      <c r="N33" s="22">
        <v>10</v>
      </c>
      <c r="O33" s="22">
        <f>P33</f>
        <v>160</v>
      </c>
      <c r="P33" s="22">
        <f>N33*16</f>
        <v>160</v>
      </c>
      <c r="Q33" s="22"/>
      <c r="R33" s="22"/>
      <c r="S33" s="22"/>
    </row>
    <row r="34" spans="1:21" ht="36" x14ac:dyDescent="0.15">
      <c r="A34" s="66" t="s">
        <v>124</v>
      </c>
      <c r="B34" s="69" t="s">
        <v>125</v>
      </c>
      <c r="C34" s="10">
        <v>1</v>
      </c>
      <c r="D34" s="12" t="s">
        <v>22</v>
      </c>
      <c r="E34" s="14" t="s">
        <v>126</v>
      </c>
      <c r="F34" s="100">
        <v>2</v>
      </c>
      <c r="G34" s="100"/>
      <c r="H34" s="100"/>
      <c r="I34" s="100"/>
      <c r="J34" s="100"/>
      <c r="K34" s="100"/>
      <c r="L34" s="100"/>
      <c r="M34" s="100"/>
      <c r="N34" s="100">
        <v>1</v>
      </c>
      <c r="O34" s="100">
        <v>16</v>
      </c>
      <c r="P34" s="100">
        <v>16</v>
      </c>
      <c r="Q34" s="101"/>
      <c r="R34" s="26" t="s">
        <v>127</v>
      </c>
      <c r="S34" s="26" t="s">
        <v>86</v>
      </c>
    </row>
    <row r="35" spans="1:21" ht="36" x14ac:dyDescent="0.15">
      <c r="A35" s="67"/>
      <c r="B35" s="70"/>
      <c r="C35" s="8">
        <v>2</v>
      </c>
      <c r="D35" s="12" t="s">
        <v>23</v>
      </c>
      <c r="E35" s="14" t="s">
        <v>128</v>
      </c>
      <c r="F35" s="8">
        <v>4</v>
      </c>
      <c r="G35" s="8"/>
      <c r="H35" s="8"/>
      <c r="I35" s="8"/>
      <c r="J35" s="8"/>
      <c r="K35" s="8"/>
      <c r="L35" s="8"/>
      <c r="M35" s="8"/>
      <c r="N35" s="8">
        <v>4</v>
      </c>
      <c r="O35" s="8">
        <f>N35*16</f>
        <v>64</v>
      </c>
      <c r="P35" s="8">
        <f>N35*16</f>
        <v>64</v>
      </c>
      <c r="Q35" s="8"/>
      <c r="R35" s="8" t="s">
        <v>127</v>
      </c>
      <c r="S35" s="8" t="s">
        <v>89</v>
      </c>
    </row>
    <row r="36" spans="1:21" s="1" customFormat="1" ht="36" x14ac:dyDescent="0.15">
      <c r="A36" s="67"/>
      <c r="B36" s="70"/>
      <c r="C36" s="10">
        <v>3</v>
      </c>
      <c r="D36" s="12" t="s">
        <v>24</v>
      </c>
      <c r="E36" s="18" t="s">
        <v>129</v>
      </c>
      <c r="F36" s="12"/>
      <c r="G36" s="12">
        <v>3</v>
      </c>
      <c r="H36" s="12"/>
      <c r="I36" s="12"/>
      <c r="J36" s="12"/>
      <c r="K36" s="12"/>
      <c r="L36" s="12"/>
      <c r="M36" s="12"/>
      <c r="N36" s="8">
        <f t="shared" ref="N36" si="9">SUM(F36:M36)</f>
        <v>3</v>
      </c>
      <c r="O36" s="8">
        <f t="shared" ref="O36:O41" si="10">N36*16</f>
        <v>48</v>
      </c>
      <c r="P36" s="8">
        <f t="shared" ref="P36" si="11">N36*16</f>
        <v>48</v>
      </c>
      <c r="Q36" s="12"/>
      <c r="R36" s="8" t="s">
        <v>127</v>
      </c>
      <c r="S36" s="8" t="s">
        <v>89</v>
      </c>
      <c r="T36" s="27"/>
      <c r="U36" s="27"/>
    </row>
    <row r="37" spans="1:21" ht="24" x14ac:dyDescent="0.15">
      <c r="A37" s="67"/>
      <c r="B37" s="70"/>
      <c r="C37" s="8">
        <v>4</v>
      </c>
      <c r="D37" s="7" t="s">
        <v>25</v>
      </c>
      <c r="E37" s="11" t="s">
        <v>130</v>
      </c>
      <c r="F37" s="10">
        <v>2</v>
      </c>
      <c r="G37" s="10"/>
      <c r="H37" s="10"/>
      <c r="I37" s="10"/>
      <c r="J37" s="10"/>
      <c r="K37" s="10"/>
      <c r="L37" s="10"/>
      <c r="M37" s="10"/>
      <c r="N37" s="10">
        <v>2</v>
      </c>
      <c r="O37" s="10">
        <v>32</v>
      </c>
      <c r="P37" s="10">
        <v>32</v>
      </c>
      <c r="Q37" s="10"/>
      <c r="R37" s="10" t="s">
        <v>131</v>
      </c>
      <c r="S37" s="10" t="s">
        <v>89</v>
      </c>
    </row>
    <row r="38" spans="1:21" ht="48" x14ac:dyDescent="0.2">
      <c r="A38" s="67"/>
      <c r="B38" s="70"/>
      <c r="C38" s="10">
        <v>5</v>
      </c>
      <c r="D38" s="12" t="s">
        <v>26</v>
      </c>
      <c r="E38" s="18" t="s">
        <v>132</v>
      </c>
      <c r="F38" s="8"/>
      <c r="G38" s="19"/>
      <c r="H38" s="8">
        <v>4</v>
      </c>
      <c r="I38" s="19"/>
      <c r="J38" s="8"/>
      <c r="K38" s="8"/>
      <c r="L38" s="8"/>
      <c r="M38" s="8"/>
      <c r="N38" s="8">
        <v>4</v>
      </c>
      <c r="O38" s="8">
        <f t="shared" si="10"/>
        <v>64</v>
      </c>
      <c r="P38" s="8">
        <f>N38*16</f>
        <v>64</v>
      </c>
      <c r="Q38" s="8"/>
      <c r="R38" s="8" t="s">
        <v>127</v>
      </c>
      <c r="S38" s="8" t="s">
        <v>89</v>
      </c>
    </row>
    <row r="39" spans="1:21" ht="36" x14ac:dyDescent="0.15">
      <c r="A39" s="67"/>
      <c r="B39" s="70"/>
      <c r="C39" s="8">
        <v>6</v>
      </c>
      <c r="D39" s="12" t="s">
        <v>27</v>
      </c>
      <c r="E39" s="14" t="s">
        <v>133</v>
      </c>
      <c r="F39" s="8"/>
      <c r="G39" s="8"/>
      <c r="H39" s="8">
        <v>3</v>
      </c>
      <c r="I39" s="8"/>
      <c r="J39" s="8"/>
      <c r="K39" s="8"/>
      <c r="L39" s="8"/>
      <c r="M39" s="8"/>
      <c r="N39" s="8">
        <f>SUM(F39:M39)</f>
        <v>3</v>
      </c>
      <c r="O39" s="8">
        <f t="shared" si="10"/>
        <v>48</v>
      </c>
      <c r="P39" s="8">
        <f>N39*16</f>
        <v>48</v>
      </c>
      <c r="Q39" s="8"/>
      <c r="R39" s="8" t="s">
        <v>127</v>
      </c>
      <c r="S39" s="8" t="s">
        <v>89</v>
      </c>
    </row>
    <row r="40" spans="1:21" ht="36" x14ac:dyDescent="0.15">
      <c r="A40" s="67"/>
      <c r="B40" s="70"/>
      <c r="C40" s="10">
        <v>7</v>
      </c>
      <c r="D40" s="10" t="s">
        <v>28</v>
      </c>
      <c r="E40" s="14" t="s">
        <v>134</v>
      </c>
      <c r="F40" s="8"/>
      <c r="G40" s="8"/>
      <c r="H40" s="8">
        <v>3</v>
      </c>
      <c r="I40" s="8"/>
      <c r="J40" s="8"/>
      <c r="K40" s="8"/>
      <c r="L40" s="8"/>
      <c r="M40" s="8"/>
      <c r="N40" s="8">
        <f>SUM(F40:M40)</f>
        <v>3</v>
      </c>
      <c r="O40" s="8">
        <f t="shared" si="10"/>
        <v>48</v>
      </c>
      <c r="P40" s="8">
        <f>N40*16</f>
        <v>48</v>
      </c>
      <c r="Q40" s="8"/>
      <c r="R40" s="8" t="s">
        <v>127</v>
      </c>
      <c r="S40" s="8" t="s">
        <v>89</v>
      </c>
    </row>
    <row r="41" spans="1:21" ht="24" x14ac:dyDescent="0.15">
      <c r="A41" s="67"/>
      <c r="B41" s="70"/>
      <c r="C41" s="8">
        <v>8</v>
      </c>
      <c r="D41" s="7" t="s">
        <v>29</v>
      </c>
      <c r="E41" s="11" t="s">
        <v>135</v>
      </c>
      <c r="F41" s="8"/>
      <c r="G41" s="8"/>
      <c r="H41" s="8"/>
      <c r="I41" s="8">
        <v>3</v>
      </c>
      <c r="J41" s="8"/>
      <c r="K41" s="8"/>
      <c r="L41" s="8"/>
      <c r="M41" s="8"/>
      <c r="N41" s="8">
        <v>3</v>
      </c>
      <c r="O41" s="8">
        <f t="shared" si="10"/>
        <v>48</v>
      </c>
      <c r="P41" s="8">
        <f>N41*16</f>
        <v>48</v>
      </c>
      <c r="Q41" s="8"/>
      <c r="R41" s="10" t="s">
        <v>102</v>
      </c>
      <c r="S41" s="10" t="s">
        <v>89</v>
      </c>
    </row>
    <row r="42" spans="1:21" ht="36" x14ac:dyDescent="0.2">
      <c r="A42" s="67"/>
      <c r="B42" s="70"/>
      <c r="C42" s="8">
        <v>9</v>
      </c>
      <c r="D42" s="12" t="s">
        <v>30</v>
      </c>
      <c r="E42" s="14" t="s">
        <v>136</v>
      </c>
      <c r="F42" s="8"/>
      <c r="G42" s="8"/>
      <c r="H42" s="8"/>
      <c r="I42" s="8" t="s">
        <v>31</v>
      </c>
      <c r="J42" s="23"/>
      <c r="K42" s="12"/>
      <c r="L42" s="8"/>
      <c r="M42" s="8"/>
      <c r="N42" s="8">
        <v>4</v>
      </c>
      <c r="O42" s="8">
        <f t="shared" ref="O42" si="12">P42+Q42</f>
        <v>96</v>
      </c>
      <c r="P42" s="8">
        <v>64</v>
      </c>
      <c r="Q42" s="8">
        <v>32</v>
      </c>
      <c r="R42" s="8" t="s">
        <v>127</v>
      </c>
      <c r="S42" s="8" t="s">
        <v>89</v>
      </c>
    </row>
    <row r="43" spans="1:21" ht="36" x14ac:dyDescent="0.15">
      <c r="A43" s="67"/>
      <c r="B43" s="70"/>
      <c r="C43" s="8">
        <v>10</v>
      </c>
      <c r="D43" s="8" t="s">
        <v>32</v>
      </c>
      <c r="E43" s="18" t="s">
        <v>137</v>
      </c>
      <c r="F43" s="8"/>
      <c r="G43" s="8"/>
      <c r="H43" s="8"/>
      <c r="I43" s="8"/>
      <c r="J43" s="8" t="s">
        <v>31</v>
      </c>
      <c r="K43" s="8"/>
      <c r="L43" s="8"/>
      <c r="M43" s="8"/>
      <c r="N43" s="8">
        <v>4</v>
      </c>
      <c r="O43" s="8">
        <f>6*16</f>
        <v>96</v>
      </c>
      <c r="P43" s="8">
        <v>64</v>
      </c>
      <c r="Q43" s="8">
        <v>32</v>
      </c>
      <c r="R43" s="8" t="s">
        <v>127</v>
      </c>
      <c r="S43" s="8" t="s">
        <v>89</v>
      </c>
    </row>
    <row r="44" spans="1:21" ht="24" customHeight="1" x14ac:dyDescent="0.15">
      <c r="A44" s="67"/>
      <c r="B44" s="71"/>
      <c r="C44" s="72" t="s">
        <v>114</v>
      </c>
      <c r="D44" s="72"/>
      <c r="E44" s="72"/>
      <c r="F44" s="20">
        <f>SUM(F34:F43)</f>
        <v>8</v>
      </c>
      <c r="G44" s="20">
        <f t="shared" ref="G44:Q44" si="13">SUM(G34:G43)</f>
        <v>3</v>
      </c>
      <c r="H44" s="20">
        <f t="shared" si="13"/>
        <v>10</v>
      </c>
      <c r="I44" s="20">
        <v>9</v>
      </c>
      <c r="J44" s="20">
        <v>6</v>
      </c>
      <c r="K44" s="20">
        <f t="shared" si="13"/>
        <v>0</v>
      </c>
      <c r="L44" s="20">
        <f t="shared" si="13"/>
        <v>0</v>
      </c>
      <c r="M44" s="20">
        <f t="shared" si="13"/>
        <v>0</v>
      </c>
      <c r="N44" s="20">
        <f t="shared" si="13"/>
        <v>31</v>
      </c>
      <c r="O44" s="20">
        <f t="shared" si="13"/>
        <v>560</v>
      </c>
      <c r="P44" s="20">
        <f t="shared" si="13"/>
        <v>496</v>
      </c>
      <c r="Q44" s="20">
        <f t="shared" si="13"/>
        <v>64</v>
      </c>
      <c r="R44" s="38"/>
      <c r="S44" s="38"/>
    </row>
    <row r="45" spans="1:21" ht="24" x14ac:dyDescent="0.2">
      <c r="A45" s="67"/>
      <c r="B45" s="63" t="s">
        <v>138</v>
      </c>
      <c r="C45" s="8">
        <v>1</v>
      </c>
      <c r="D45" s="12" t="s">
        <v>33</v>
      </c>
      <c r="E45" s="18" t="s">
        <v>139</v>
      </c>
      <c r="F45" s="8"/>
      <c r="G45" s="8"/>
      <c r="H45" s="19"/>
      <c r="I45" s="8" t="s">
        <v>31</v>
      </c>
      <c r="J45" s="19"/>
      <c r="K45" s="8"/>
      <c r="L45" s="8"/>
      <c r="M45" s="8"/>
      <c r="N45" s="8">
        <v>4</v>
      </c>
      <c r="O45" s="8">
        <f t="shared" ref="O45:O48" si="14">P45+Q45</f>
        <v>96</v>
      </c>
      <c r="P45" s="8">
        <v>64</v>
      </c>
      <c r="Q45" s="8">
        <v>32</v>
      </c>
      <c r="R45" s="8" t="s">
        <v>127</v>
      </c>
      <c r="S45" s="8" t="s">
        <v>89</v>
      </c>
    </row>
    <row r="46" spans="1:21" ht="24" x14ac:dyDescent="0.2">
      <c r="A46" s="67"/>
      <c r="B46" s="64"/>
      <c r="C46" s="8">
        <v>2</v>
      </c>
      <c r="D46" s="12" t="s">
        <v>34</v>
      </c>
      <c r="E46" s="18" t="s">
        <v>140</v>
      </c>
      <c r="F46" s="8"/>
      <c r="G46" s="8"/>
      <c r="H46" s="8"/>
      <c r="I46" s="23"/>
      <c r="J46" s="8" t="s">
        <v>31</v>
      </c>
      <c r="K46" s="8"/>
      <c r="L46" s="8"/>
      <c r="M46" s="8"/>
      <c r="N46" s="8">
        <v>4</v>
      </c>
      <c r="O46" s="8">
        <f t="shared" si="14"/>
        <v>96</v>
      </c>
      <c r="P46" s="8">
        <v>64</v>
      </c>
      <c r="Q46" s="8">
        <v>32</v>
      </c>
      <c r="R46" s="8" t="s">
        <v>127</v>
      </c>
      <c r="S46" s="8" t="s">
        <v>89</v>
      </c>
    </row>
    <row r="47" spans="1:21" ht="36" x14ac:dyDescent="0.15">
      <c r="A47" s="67"/>
      <c r="B47" s="64"/>
      <c r="C47" s="8">
        <v>3</v>
      </c>
      <c r="D47" s="12" t="s">
        <v>35</v>
      </c>
      <c r="E47" s="18" t="s">
        <v>141</v>
      </c>
      <c r="F47" s="8"/>
      <c r="G47" s="8"/>
      <c r="H47" s="8"/>
      <c r="I47" s="8"/>
      <c r="J47" s="8" t="s">
        <v>31</v>
      </c>
      <c r="K47" s="8"/>
      <c r="L47" s="8"/>
      <c r="M47" s="8"/>
      <c r="N47" s="8">
        <v>4</v>
      </c>
      <c r="O47" s="8">
        <f t="shared" si="14"/>
        <v>96</v>
      </c>
      <c r="P47" s="8">
        <v>64</v>
      </c>
      <c r="Q47" s="8">
        <v>32</v>
      </c>
      <c r="R47" s="8" t="s">
        <v>127</v>
      </c>
      <c r="S47" s="8" t="s">
        <v>89</v>
      </c>
    </row>
    <row r="48" spans="1:21" ht="36" x14ac:dyDescent="0.2">
      <c r="A48" s="67"/>
      <c r="B48" s="64"/>
      <c r="C48" s="8">
        <v>4</v>
      </c>
      <c r="D48" s="12" t="s">
        <v>36</v>
      </c>
      <c r="E48" s="14" t="s">
        <v>142</v>
      </c>
      <c r="F48" s="8"/>
      <c r="G48" s="8"/>
      <c r="H48" s="8"/>
      <c r="I48" s="19"/>
      <c r="J48" s="19"/>
      <c r="K48" s="8" t="s">
        <v>31</v>
      </c>
      <c r="L48" s="8"/>
      <c r="M48" s="8"/>
      <c r="N48" s="8">
        <v>4</v>
      </c>
      <c r="O48" s="8">
        <f t="shared" si="14"/>
        <v>96</v>
      </c>
      <c r="P48" s="8">
        <v>64</v>
      </c>
      <c r="Q48" s="8">
        <v>32</v>
      </c>
      <c r="R48" s="8" t="s">
        <v>127</v>
      </c>
      <c r="S48" s="8" t="s">
        <v>89</v>
      </c>
    </row>
    <row r="49" spans="1:21" ht="24" customHeight="1" x14ac:dyDescent="0.15">
      <c r="A49" s="67"/>
      <c r="B49" s="65"/>
      <c r="C49" s="72" t="s">
        <v>114</v>
      </c>
      <c r="D49" s="72"/>
      <c r="E49" s="72"/>
      <c r="F49" s="38">
        <f>SUM(F45:F48)</f>
        <v>0</v>
      </c>
      <c r="G49" s="38">
        <f t="shared" ref="G49:Q49" si="15">SUM(G45:G48)</f>
        <v>0</v>
      </c>
      <c r="H49" s="38">
        <f t="shared" si="15"/>
        <v>0</v>
      </c>
      <c r="I49" s="38">
        <v>6</v>
      </c>
      <c r="J49" s="38">
        <v>12</v>
      </c>
      <c r="K49" s="38">
        <v>6</v>
      </c>
      <c r="L49" s="38">
        <f t="shared" si="15"/>
        <v>0</v>
      </c>
      <c r="M49" s="38">
        <f t="shared" si="15"/>
        <v>0</v>
      </c>
      <c r="N49" s="38">
        <f t="shared" si="15"/>
        <v>16</v>
      </c>
      <c r="O49" s="38">
        <f t="shared" si="15"/>
        <v>384</v>
      </c>
      <c r="P49" s="38">
        <f t="shared" si="15"/>
        <v>256</v>
      </c>
      <c r="Q49" s="38">
        <f t="shared" si="15"/>
        <v>128</v>
      </c>
      <c r="R49" s="38"/>
      <c r="S49" s="38"/>
    </row>
    <row r="50" spans="1:21" ht="24" customHeight="1" x14ac:dyDescent="0.15">
      <c r="A50" s="68"/>
      <c r="B50" s="73" t="s">
        <v>143</v>
      </c>
      <c r="C50" s="74"/>
      <c r="D50" s="74"/>
      <c r="E50" s="75"/>
      <c r="F50" s="20">
        <f t="shared" ref="F50:Q50" si="16">F44+F49</f>
        <v>8</v>
      </c>
      <c r="G50" s="20">
        <f t="shared" si="16"/>
        <v>3</v>
      </c>
      <c r="H50" s="20">
        <f t="shared" si="16"/>
        <v>10</v>
      </c>
      <c r="I50" s="20">
        <f t="shared" si="16"/>
        <v>15</v>
      </c>
      <c r="J50" s="20">
        <f t="shared" si="16"/>
        <v>18</v>
      </c>
      <c r="K50" s="20">
        <f t="shared" si="16"/>
        <v>6</v>
      </c>
      <c r="L50" s="20">
        <f t="shared" si="16"/>
        <v>0</v>
      </c>
      <c r="M50" s="20">
        <f t="shared" si="16"/>
        <v>0</v>
      </c>
      <c r="N50" s="20">
        <f t="shared" si="16"/>
        <v>47</v>
      </c>
      <c r="O50" s="20">
        <f t="shared" si="16"/>
        <v>944</v>
      </c>
      <c r="P50" s="20">
        <f t="shared" si="16"/>
        <v>752</v>
      </c>
      <c r="Q50" s="20">
        <f t="shared" si="16"/>
        <v>192</v>
      </c>
      <c r="R50" s="38"/>
      <c r="S50" s="38"/>
    </row>
    <row r="51" spans="1:21" ht="36" x14ac:dyDescent="0.15">
      <c r="A51" s="66" t="s">
        <v>144</v>
      </c>
      <c r="B51" s="48" t="s">
        <v>145</v>
      </c>
      <c r="C51" s="8">
        <v>1</v>
      </c>
      <c r="D51" s="12" t="s">
        <v>37</v>
      </c>
      <c r="E51" s="18" t="s">
        <v>146</v>
      </c>
      <c r="F51" s="8"/>
      <c r="G51" s="8"/>
      <c r="H51" s="8"/>
      <c r="I51" s="8"/>
      <c r="J51" s="8"/>
      <c r="K51" s="8" t="s">
        <v>31</v>
      </c>
      <c r="L51" s="8"/>
      <c r="M51" s="8"/>
      <c r="N51" s="8">
        <v>4</v>
      </c>
      <c r="O51" s="8">
        <f t="shared" ref="O51:O52" si="17">P51+Q51</f>
        <v>96</v>
      </c>
      <c r="P51" s="8">
        <v>64</v>
      </c>
      <c r="Q51" s="8">
        <v>32</v>
      </c>
      <c r="R51" s="8" t="s">
        <v>127</v>
      </c>
      <c r="S51" s="8" t="s">
        <v>89</v>
      </c>
      <c r="U51" s="40"/>
    </row>
    <row r="52" spans="1:21" ht="36" x14ac:dyDescent="0.2">
      <c r="A52" s="67"/>
      <c r="B52" s="51"/>
      <c r="C52" s="8">
        <v>2</v>
      </c>
      <c r="D52" s="10" t="s">
        <v>38</v>
      </c>
      <c r="E52" s="18" t="s">
        <v>147</v>
      </c>
      <c r="F52" s="19"/>
      <c r="G52" s="19"/>
      <c r="H52" s="19"/>
      <c r="I52" s="19"/>
      <c r="J52" s="19"/>
      <c r="K52" s="8">
        <v>4</v>
      </c>
      <c r="L52" s="23"/>
      <c r="M52" s="19"/>
      <c r="N52" s="8">
        <v>4</v>
      </c>
      <c r="O52" s="8">
        <f t="shared" si="17"/>
        <v>64</v>
      </c>
      <c r="P52" s="8">
        <v>64</v>
      </c>
      <c r="Q52" s="8"/>
      <c r="R52" s="8" t="s">
        <v>127</v>
      </c>
      <c r="S52" s="8" t="s">
        <v>89</v>
      </c>
      <c r="U52" s="40"/>
    </row>
    <row r="53" spans="1:21" ht="36" x14ac:dyDescent="0.2">
      <c r="A53" s="67"/>
      <c r="B53" s="51"/>
      <c r="C53" s="8">
        <v>3</v>
      </c>
      <c r="D53" s="10" t="s">
        <v>39</v>
      </c>
      <c r="E53" s="91" t="s">
        <v>148</v>
      </c>
      <c r="F53" s="19"/>
      <c r="G53" s="19"/>
      <c r="H53" s="19"/>
      <c r="I53" s="8">
        <v>2</v>
      </c>
      <c r="J53" s="8"/>
      <c r="K53" s="8"/>
      <c r="L53" s="19"/>
      <c r="M53" s="8"/>
      <c r="N53" s="8">
        <f t="shared" ref="N53:N56" si="18">SUM(F53:M53)</f>
        <v>2</v>
      </c>
      <c r="O53" s="8">
        <f t="shared" ref="O53:O60" si="19">N53*16</f>
        <v>32</v>
      </c>
      <c r="P53" s="8">
        <f t="shared" ref="P53" si="20">N53*16</f>
        <v>32</v>
      </c>
      <c r="Q53" s="8"/>
      <c r="R53" s="8" t="s">
        <v>127</v>
      </c>
      <c r="S53" s="8" t="s">
        <v>86</v>
      </c>
      <c r="U53" s="40"/>
    </row>
    <row r="54" spans="1:21" ht="24" x14ac:dyDescent="0.2">
      <c r="A54" s="67"/>
      <c r="B54" s="51"/>
      <c r="C54" s="8">
        <v>4</v>
      </c>
      <c r="D54" s="12" t="s">
        <v>40</v>
      </c>
      <c r="E54" s="14" t="s">
        <v>149</v>
      </c>
      <c r="F54" s="12"/>
      <c r="G54" s="8"/>
      <c r="H54" s="8"/>
      <c r="I54" s="8">
        <v>2</v>
      </c>
      <c r="J54" s="8"/>
      <c r="K54" s="19"/>
      <c r="L54" s="19"/>
      <c r="M54" s="8"/>
      <c r="N54" s="8">
        <f t="shared" si="18"/>
        <v>2</v>
      </c>
      <c r="O54" s="8">
        <f t="shared" si="19"/>
        <v>32</v>
      </c>
      <c r="P54" s="8">
        <v>32</v>
      </c>
      <c r="Q54" s="8"/>
      <c r="R54" s="8" t="s">
        <v>127</v>
      </c>
      <c r="S54" s="8" t="s">
        <v>86</v>
      </c>
      <c r="U54" s="40"/>
    </row>
    <row r="55" spans="1:21" ht="36" x14ac:dyDescent="0.2">
      <c r="A55" s="67"/>
      <c r="B55" s="51"/>
      <c r="C55" s="8">
        <v>5</v>
      </c>
      <c r="D55" s="12" t="s">
        <v>41</v>
      </c>
      <c r="E55" s="14" t="s">
        <v>150</v>
      </c>
      <c r="F55" s="19"/>
      <c r="G55" s="19"/>
      <c r="H55" s="19"/>
      <c r="I55" s="8">
        <v>2</v>
      </c>
      <c r="J55" s="8"/>
      <c r="K55" s="19"/>
      <c r="L55" s="19"/>
      <c r="M55" s="19"/>
      <c r="N55" s="8">
        <f t="shared" si="18"/>
        <v>2</v>
      </c>
      <c r="O55" s="8">
        <f t="shared" si="19"/>
        <v>32</v>
      </c>
      <c r="P55" s="8">
        <f>N55*16</f>
        <v>32</v>
      </c>
      <c r="Q55" s="8"/>
      <c r="R55" s="8" t="s">
        <v>127</v>
      </c>
      <c r="S55" s="8" t="s">
        <v>86</v>
      </c>
      <c r="U55" s="40"/>
    </row>
    <row r="56" spans="1:21" ht="36" x14ac:dyDescent="0.2">
      <c r="A56" s="67"/>
      <c r="B56" s="51"/>
      <c r="C56" s="8">
        <v>6</v>
      </c>
      <c r="D56" s="12" t="s">
        <v>42</v>
      </c>
      <c r="E56" s="14" t="s">
        <v>151</v>
      </c>
      <c r="F56" s="19"/>
      <c r="G56" s="19"/>
      <c r="H56" s="19"/>
      <c r="I56" s="19"/>
      <c r="J56" s="8">
        <v>2</v>
      </c>
      <c r="K56" s="19"/>
      <c r="L56" s="19"/>
      <c r="M56" s="19"/>
      <c r="N56" s="8">
        <f t="shared" si="18"/>
        <v>2</v>
      </c>
      <c r="O56" s="8">
        <f t="shared" si="19"/>
        <v>32</v>
      </c>
      <c r="P56" s="8">
        <v>32</v>
      </c>
      <c r="Q56" s="8"/>
      <c r="R56" s="8" t="s">
        <v>127</v>
      </c>
      <c r="S56" s="8" t="s">
        <v>86</v>
      </c>
      <c r="U56" s="40"/>
    </row>
    <row r="57" spans="1:21" ht="24" x14ac:dyDescent="0.2">
      <c r="A57" s="67"/>
      <c r="B57" s="51"/>
      <c r="C57" s="8">
        <v>7</v>
      </c>
      <c r="D57" s="12" t="s">
        <v>43</v>
      </c>
      <c r="E57" s="14" t="s">
        <v>152</v>
      </c>
      <c r="F57" s="12"/>
      <c r="G57" s="8"/>
      <c r="H57" s="8"/>
      <c r="I57" s="8"/>
      <c r="J57" s="12" t="s">
        <v>44</v>
      </c>
      <c r="K57" s="8"/>
      <c r="L57" s="19"/>
      <c r="M57" s="8"/>
      <c r="N57" s="8">
        <v>2</v>
      </c>
      <c r="O57" s="8">
        <f t="shared" si="19"/>
        <v>32</v>
      </c>
      <c r="P57" s="8">
        <v>16</v>
      </c>
      <c r="Q57" s="8">
        <v>16</v>
      </c>
      <c r="R57" s="8" t="s">
        <v>127</v>
      </c>
      <c r="S57" s="8" t="s">
        <v>89</v>
      </c>
      <c r="T57" s="28"/>
      <c r="U57" s="40"/>
    </row>
    <row r="58" spans="1:21" ht="36" x14ac:dyDescent="0.2">
      <c r="A58" s="67"/>
      <c r="B58" s="51"/>
      <c r="C58" s="8">
        <v>8</v>
      </c>
      <c r="D58" s="10" t="s">
        <v>45</v>
      </c>
      <c r="E58" s="18" t="s">
        <v>153</v>
      </c>
      <c r="F58" s="19"/>
      <c r="G58" s="19"/>
      <c r="H58" s="19"/>
      <c r="I58" s="19"/>
      <c r="J58" s="8">
        <v>2</v>
      </c>
      <c r="K58" s="8"/>
      <c r="M58" s="19"/>
      <c r="N58" s="8">
        <v>2</v>
      </c>
      <c r="O58" s="8">
        <v>32</v>
      </c>
      <c r="P58" s="8">
        <v>32</v>
      </c>
      <c r="Q58" s="8"/>
      <c r="R58" s="8" t="s">
        <v>127</v>
      </c>
      <c r="S58" s="8" t="s">
        <v>86</v>
      </c>
      <c r="T58" s="28"/>
      <c r="U58" s="40"/>
    </row>
    <row r="59" spans="1:21" ht="24" x14ac:dyDescent="0.2">
      <c r="A59" s="67"/>
      <c r="B59" s="51"/>
      <c r="C59" s="8">
        <v>9</v>
      </c>
      <c r="D59" s="10" t="s">
        <v>46</v>
      </c>
      <c r="E59" s="14" t="s">
        <v>154</v>
      </c>
      <c r="F59" s="19"/>
      <c r="G59" s="19"/>
      <c r="H59" s="19"/>
      <c r="I59" s="19"/>
      <c r="J59" s="8" t="s">
        <v>44</v>
      </c>
      <c r="K59" s="19"/>
      <c r="L59" s="8"/>
      <c r="M59" s="8"/>
      <c r="N59" s="8">
        <v>2</v>
      </c>
      <c r="O59" s="8">
        <f t="shared" si="19"/>
        <v>32</v>
      </c>
      <c r="P59" s="8">
        <v>16</v>
      </c>
      <c r="Q59" s="8">
        <v>16</v>
      </c>
      <c r="R59" s="8" t="s">
        <v>127</v>
      </c>
      <c r="S59" s="8" t="s">
        <v>86</v>
      </c>
      <c r="T59" s="28"/>
      <c r="U59" s="40"/>
    </row>
    <row r="60" spans="1:21" ht="36" x14ac:dyDescent="0.15">
      <c r="A60" s="67"/>
      <c r="B60" s="51"/>
      <c r="C60" s="8">
        <v>10</v>
      </c>
      <c r="D60" s="10" t="s">
        <v>47</v>
      </c>
      <c r="E60" s="14" t="s">
        <v>155</v>
      </c>
      <c r="F60" s="12"/>
      <c r="G60" s="8"/>
      <c r="H60" s="8"/>
      <c r="I60" s="8"/>
      <c r="J60" s="8"/>
      <c r="K60" s="8">
        <v>2</v>
      </c>
      <c r="L60" s="8"/>
      <c r="M60" s="8"/>
      <c r="N60" s="8">
        <v>1</v>
      </c>
      <c r="O60" s="8">
        <f t="shared" si="19"/>
        <v>16</v>
      </c>
      <c r="P60" s="8">
        <v>16</v>
      </c>
      <c r="Q60" s="8"/>
      <c r="R60" s="8" t="s">
        <v>127</v>
      </c>
      <c r="S60" s="8" t="s">
        <v>86</v>
      </c>
    </row>
    <row r="61" spans="1:21" ht="48" x14ac:dyDescent="0.2">
      <c r="A61" s="67"/>
      <c r="B61" s="51"/>
      <c r="C61" s="8">
        <v>11</v>
      </c>
      <c r="D61" s="12" t="s">
        <v>48</v>
      </c>
      <c r="E61" s="14" t="s">
        <v>156</v>
      </c>
      <c r="F61" s="12"/>
      <c r="G61" s="8"/>
      <c r="H61" s="8"/>
      <c r="I61" s="8"/>
      <c r="K61" s="12">
        <v>3</v>
      </c>
      <c r="L61" s="19"/>
      <c r="M61" s="8"/>
      <c r="N61" s="8">
        <f t="shared" ref="N61" si="21">SUM(F61:M61)</f>
        <v>3</v>
      </c>
      <c r="O61" s="8">
        <f t="shared" ref="O61" si="22">N61*16</f>
        <v>48</v>
      </c>
      <c r="P61" s="8">
        <f t="shared" ref="P61" si="23">N61*16</f>
        <v>48</v>
      </c>
      <c r="Q61" s="8"/>
      <c r="R61" s="8" t="s">
        <v>127</v>
      </c>
      <c r="S61" s="8" t="s">
        <v>86</v>
      </c>
    </row>
    <row r="62" spans="1:21" ht="36" x14ac:dyDescent="0.2">
      <c r="A62" s="67"/>
      <c r="B62" s="51"/>
      <c r="C62" s="8">
        <v>12</v>
      </c>
      <c r="D62" s="10" t="s">
        <v>49</v>
      </c>
      <c r="E62" s="13" t="s">
        <v>157</v>
      </c>
      <c r="F62" s="10"/>
      <c r="G62" s="9"/>
      <c r="H62" s="9"/>
      <c r="I62" s="9"/>
      <c r="J62" s="9"/>
      <c r="K62" s="9" t="s">
        <v>44</v>
      </c>
      <c r="L62" s="19"/>
      <c r="M62" s="9"/>
      <c r="N62" s="9">
        <v>2</v>
      </c>
      <c r="O62" s="9">
        <v>32</v>
      </c>
      <c r="P62" s="9">
        <v>16</v>
      </c>
      <c r="Q62" s="9">
        <v>16</v>
      </c>
      <c r="R62" s="9" t="s">
        <v>127</v>
      </c>
      <c r="S62" s="9" t="s">
        <v>86</v>
      </c>
    </row>
    <row r="63" spans="1:21" ht="36" x14ac:dyDescent="0.2">
      <c r="A63" s="67"/>
      <c r="B63" s="51"/>
      <c r="C63" s="8">
        <v>13</v>
      </c>
      <c r="D63" s="9" t="s">
        <v>50</v>
      </c>
      <c r="E63" s="13" t="s">
        <v>158</v>
      </c>
      <c r="F63" s="19"/>
      <c r="G63" s="19"/>
      <c r="H63" s="19"/>
      <c r="I63" s="19"/>
      <c r="J63" s="9"/>
      <c r="K63" s="9" t="s">
        <v>44</v>
      </c>
      <c r="L63" s="9"/>
      <c r="M63" s="9"/>
      <c r="N63" s="9">
        <v>2</v>
      </c>
      <c r="O63" s="9">
        <f t="shared" ref="O63" si="24">N63*16</f>
        <v>32</v>
      </c>
      <c r="P63" s="9">
        <v>16</v>
      </c>
      <c r="Q63" s="9">
        <v>16</v>
      </c>
      <c r="R63" s="9" t="s">
        <v>127</v>
      </c>
      <c r="S63" s="9" t="s">
        <v>86</v>
      </c>
    </row>
    <row r="64" spans="1:21" ht="36" x14ac:dyDescent="0.15">
      <c r="A64" s="67"/>
      <c r="B64" s="51"/>
      <c r="C64" s="8">
        <v>14</v>
      </c>
      <c r="D64" s="7" t="s">
        <v>51</v>
      </c>
      <c r="E64" s="94" t="s">
        <v>159</v>
      </c>
      <c r="F64" s="10"/>
      <c r="G64" s="10"/>
      <c r="H64" s="10"/>
      <c r="I64" s="10"/>
      <c r="J64" s="10"/>
      <c r="K64" s="10" t="s">
        <v>44</v>
      </c>
      <c r="L64" s="10"/>
      <c r="M64" s="10"/>
      <c r="N64" s="10">
        <v>2</v>
      </c>
      <c r="O64" s="10">
        <v>32</v>
      </c>
      <c r="P64" s="10">
        <v>16</v>
      </c>
      <c r="Q64" s="10">
        <v>16</v>
      </c>
      <c r="R64" s="10" t="s">
        <v>127</v>
      </c>
      <c r="S64" s="10" t="s">
        <v>86</v>
      </c>
    </row>
    <row r="65" spans="1:21" ht="24" x14ac:dyDescent="0.15">
      <c r="A65" s="67"/>
      <c r="B65" s="51"/>
      <c r="C65" s="8">
        <v>15</v>
      </c>
      <c r="D65" s="7" t="s">
        <v>52</v>
      </c>
      <c r="E65" s="11" t="s">
        <v>160</v>
      </c>
      <c r="F65" s="10"/>
      <c r="G65" s="10"/>
      <c r="H65" s="10"/>
      <c r="I65" s="10"/>
      <c r="J65" s="10"/>
      <c r="K65" s="10">
        <v>2</v>
      </c>
      <c r="L65" s="10"/>
      <c r="M65" s="10"/>
      <c r="N65" s="10">
        <v>2</v>
      </c>
      <c r="O65" s="10">
        <v>32</v>
      </c>
      <c r="P65" s="10">
        <v>32</v>
      </c>
      <c r="Q65" s="10"/>
      <c r="R65" s="10" t="s">
        <v>127</v>
      </c>
      <c r="S65" s="10" t="s">
        <v>86</v>
      </c>
    </row>
    <row r="66" spans="1:21" ht="48" x14ac:dyDescent="0.2">
      <c r="A66" s="67"/>
      <c r="B66" s="51"/>
      <c r="C66" s="8">
        <v>16</v>
      </c>
      <c r="D66" s="10" t="s">
        <v>53</v>
      </c>
      <c r="E66" s="14" t="s">
        <v>161</v>
      </c>
      <c r="F66" s="19"/>
      <c r="G66" s="19"/>
      <c r="H66" s="19"/>
      <c r="I66" s="19"/>
      <c r="J66" s="8"/>
      <c r="K66" s="8"/>
      <c r="L66" s="8">
        <v>2</v>
      </c>
      <c r="M66" s="8"/>
      <c r="N66" s="8">
        <f t="shared" ref="N66" si="25">SUM(F66:M66)</f>
        <v>2</v>
      </c>
      <c r="O66" s="8">
        <f t="shared" ref="O66" si="26">N66*16</f>
        <v>32</v>
      </c>
      <c r="P66" s="8">
        <f t="shared" ref="P66" si="27">N66*16</f>
        <v>32</v>
      </c>
      <c r="Q66" s="8"/>
      <c r="R66" s="8" t="s">
        <v>127</v>
      </c>
      <c r="S66" s="8" t="s">
        <v>86</v>
      </c>
    </row>
    <row r="67" spans="1:21" s="3" customFormat="1" ht="24" x14ac:dyDescent="0.2">
      <c r="A67" s="67"/>
      <c r="B67" s="51"/>
      <c r="C67" s="29">
        <v>17</v>
      </c>
      <c r="D67" s="30" t="s">
        <v>54</v>
      </c>
      <c r="E67" s="96" t="s">
        <v>162</v>
      </c>
      <c r="F67" s="31"/>
      <c r="G67" s="31"/>
      <c r="H67" s="31"/>
      <c r="I67" s="31"/>
      <c r="J67" s="31"/>
      <c r="K67" s="29"/>
      <c r="L67" s="8">
        <v>2</v>
      </c>
      <c r="M67" s="31"/>
      <c r="N67" s="29">
        <v>1</v>
      </c>
      <c r="O67" s="29">
        <v>16</v>
      </c>
      <c r="P67" s="29">
        <v>16</v>
      </c>
      <c r="Q67" s="29"/>
      <c r="R67" s="29" t="s">
        <v>127</v>
      </c>
      <c r="S67" s="29" t="s">
        <v>86</v>
      </c>
      <c r="T67" s="33"/>
      <c r="U67" s="34"/>
    </row>
    <row r="68" spans="1:21" ht="59.25" x14ac:dyDescent="0.15">
      <c r="A68" s="67"/>
      <c r="B68" s="51"/>
      <c r="C68" s="8">
        <v>18</v>
      </c>
      <c r="D68" s="8" t="s">
        <v>57</v>
      </c>
      <c r="E68" s="91" t="s">
        <v>56</v>
      </c>
      <c r="F68" s="12"/>
      <c r="G68" s="12"/>
      <c r="H68" s="12"/>
      <c r="I68" s="12"/>
      <c r="J68" s="12"/>
      <c r="K68" s="12">
        <v>3</v>
      </c>
      <c r="L68" s="12"/>
      <c r="M68" s="12"/>
      <c r="N68" s="12">
        <v>3</v>
      </c>
      <c r="O68" s="12">
        <v>48</v>
      </c>
      <c r="P68" s="12">
        <v>32</v>
      </c>
      <c r="Q68" s="12">
        <v>16</v>
      </c>
      <c r="R68" s="8" t="s">
        <v>127</v>
      </c>
      <c r="S68" s="8" t="s">
        <v>86</v>
      </c>
      <c r="T68" s="35"/>
    </row>
    <row r="69" spans="1:21" ht="36" x14ac:dyDescent="0.15">
      <c r="A69" s="67"/>
      <c r="B69" s="51"/>
      <c r="C69" s="8">
        <v>19</v>
      </c>
      <c r="D69" s="8" t="s">
        <v>59</v>
      </c>
      <c r="E69" s="91" t="s">
        <v>58</v>
      </c>
      <c r="F69" s="12"/>
      <c r="G69" s="12"/>
      <c r="H69" s="12"/>
      <c r="I69" s="12"/>
      <c r="J69" s="12">
        <v>3</v>
      </c>
      <c r="K69" s="12"/>
      <c r="L69" s="12"/>
      <c r="M69" s="12"/>
      <c r="N69" s="12">
        <v>3</v>
      </c>
      <c r="O69" s="12">
        <v>48</v>
      </c>
      <c r="P69" s="12">
        <v>48</v>
      </c>
      <c r="Q69" s="12"/>
      <c r="R69" s="8" t="s">
        <v>127</v>
      </c>
      <c r="S69" s="102" t="s">
        <v>55</v>
      </c>
      <c r="T69" s="36"/>
    </row>
    <row r="70" spans="1:21" ht="36" x14ac:dyDescent="0.15">
      <c r="A70" s="67"/>
      <c r="B70" s="51"/>
      <c r="C70" s="8">
        <v>20</v>
      </c>
      <c r="D70" s="8" t="s">
        <v>61</v>
      </c>
      <c r="E70" s="91" t="s">
        <v>60</v>
      </c>
      <c r="F70" s="12"/>
      <c r="G70" s="12"/>
      <c r="H70" s="12"/>
      <c r="I70" s="12">
        <v>2</v>
      </c>
      <c r="J70" s="12"/>
      <c r="K70" s="12"/>
      <c r="L70" s="12"/>
      <c r="M70" s="12"/>
      <c r="N70" s="12">
        <v>2</v>
      </c>
      <c r="O70" s="12">
        <v>32</v>
      </c>
      <c r="P70" s="12">
        <v>32</v>
      </c>
      <c r="Q70" s="12"/>
      <c r="R70" s="8" t="s">
        <v>127</v>
      </c>
      <c r="S70" s="8" t="s">
        <v>86</v>
      </c>
      <c r="T70" s="35"/>
    </row>
    <row r="71" spans="1:21" ht="50.1" customHeight="1" x14ac:dyDescent="0.15">
      <c r="A71" s="67"/>
      <c r="B71" s="51"/>
      <c r="C71" s="8">
        <v>21</v>
      </c>
      <c r="D71" s="8" t="s">
        <v>63</v>
      </c>
      <c r="E71" s="91" t="s">
        <v>62</v>
      </c>
      <c r="F71" s="12"/>
      <c r="G71" s="12"/>
      <c r="H71" s="12"/>
      <c r="I71" s="12"/>
      <c r="J71" s="12"/>
      <c r="K71" s="12">
        <v>2</v>
      </c>
      <c r="L71" s="12"/>
      <c r="M71" s="12"/>
      <c r="N71" s="12">
        <v>2</v>
      </c>
      <c r="O71" s="12">
        <v>32</v>
      </c>
      <c r="P71" s="12">
        <v>32</v>
      </c>
      <c r="Q71" s="12"/>
      <c r="R71" s="8" t="s">
        <v>127</v>
      </c>
      <c r="S71" s="8" t="s">
        <v>86</v>
      </c>
      <c r="T71" s="35"/>
    </row>
    <row r="72" spans="1:21" ht="48" x14ac:dyDescent="0.15">
      <c r="A72" s="67"/>
      <c r="B72" s="51"/>
      <c r="C72" s="8">
        <v>22</v>
      </c>
      <c r="D72" s="8" t="s">
        <v>64</v>
      </c>
      <c r="E72" s="14" t="s">
        <v>163</v>
      </c>
      <c r="F72" s="12"/>
      <c r="G72" s="12"/>
      <c r="H72" s="12"/>
      <c r="I72" s="12"/>
      <c r="J72" s="12">
        <v>2</v>
      </c>
      <c r="K72" s="12"/>
      <c r="L72" s="12"/>
      <c r="M72" s="12"/>
      <c r="N72" s="12">
        <v>2</v>
      </c>
      <c r="O72" s="12">
        <v>32</v>
      </c>
      <c r="P72" s="12">
        <v>32</v>
      </c>
      <c r="Q72" s="12"/>
      <c r="R72" s="8" t="s">
        <v>127</v>
      </c>
      <c r="S72" s="8" t="s">
        <v>86</v>
      </c>
      <c r="T72" s="36"/>
    </row>
    <row r="73" spans="1:21" ht="59.25" x14ac:dyDescent="0.15">
      <c r="A73" s="67"/>
      <c r="B73" s="51"/>
      <c r="C73" s="8">
        <v>23</v>
      </c>
      <c r="D73" s="8" t="s">
        <v>66</v>
      </c>
      <c r="E73" s="91" t="s">
        <v>65</v>
      </c>
      <c r="F73" s="12"/>
      <c r="G73" s="12"/>
      <c r="H73" s="12"/>
      <c r="J73" s="12"/>
      <c r="K73" s="12">
        <v>2</v>
      </c>
      <c r="L73" s="12"/>
      <c r="M73" s="12"/>
      <c r="N73" s="12">
        <v>2</v>
      </c>
      <c r="O73" s="12">
        <v>32</v>
      </c>
      <c r="P73" s="12">
        <v>32</v>
      </c>
      <c r="Q73" s="12"/>
      <c r="R73" s="8" t="s">
        <v>127</v>
      </c>
      <c r="S73" s="8" t="s">
        <v>86</v>
      </c>
      <c r="T73" s="35"/>
    </row>
    <row r="74" spans="1:21" ht="24" customHeight="1" x14ac:dyDescent="0.15">
      <c r="A74" s="67"/>
      <c r="B74" s="51"/>
      <c r="C74" s="72" t="s">
        <v>114</v>
      </c>
      <c r="D74" s="72"/>
      <c r="E74" s="72"/>
      <c r="F74" s="22"/>
      <c r="G74" s="22"/>
      <c r="H74" s="22"/>
      <c r="I74" s="22">
        <f>SUM(I51:I73)</f>
        <v>8</v>
      </c>
      <c r="J74" s="22">
        <f t="shared" ref="J74:Q74" si="28">SUM(J51:J73)</f>
        <v>9</v>
      </c>
      <c r="K74" s="22">
        <f t="shared" si="28"/>
        <v>18</v>
      </c>
      <c r="L74" s="22">
        <f t="shared" si="28"/>
        <v>4</v>
      </c>
      <c r="M74" s="22">
        <f t="shared" si="28"/>
        <v>0</v>
      </c>
      <c r="N74" s="22">
        <f t="shared" si="28"/>
        <v>51</v>
      </c>
      <c r="O74" s="22">
        <f t="shared" si="28"/>
        <v>848</v>
      </c>
      <c r="P74" s="22">
        <f t="shared" si="28"/>
        <v>720</v>
      </c>
      <c r="Q74" s="22">
        <f t="shared" si="28"/>
        <v>128</v>
      </c>
      <c r="R74" s="38"/>
      <c r="S74" s="38"/>
    </row>
    <row r="75" spans="1:21" ht="48" customHeight="1" x14ac:dyDescent="0.15">
      <c r="A75" s="67"/>
      <c r="B75" s="51"/>
      <c r="C75" s="76" t="s">
        <v>164</v>
      </c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2"/>
    </row>
    <row r="76" spans="1:21" ht="24" customHeight="1" x14ac:dyDescent="0.15">
      <c r="A76" s="67"/>
      <c r="B76" s="63" t="s">
        <v>165</v>
      </c>
      <c r="C76" s="46" t="s">
        <v>166</v>
      </c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8"/>
    </row>
    <row r="77" spans="1:21" ht="24" customHeight="1" x14ac:dyDescent="0.15">
      <c r="A77" s="67"/>
      <c r="B77" s="64"/>
      <c r="C77" s="49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1"/>
    </row>
    <row r="78" spans="1:21" ht="24" customHeight="1" x14ac:dyDescent="0.15">
      <c r="A78" s="67"/>
      <c r="B78" s="64"/>
      <c r="C78" s="49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1"/>
    </row>
    <row r="79" spans="1:21" ht="16.5" customHeight="1" x14ac:dyDescent="0.15">
      <c r="A79" s="67"/>
      <c r="B79" s="64"/>
      <c r="C79" s="49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1"/>
    </row>
    <row r="80" spans="1:21" ht="24" hidden="1" customHeight="1" x14ac:dyDescent="0.15">
      <c r="A80" s="67"/>
      <c r="B80" s="64"/>
      <c r="C80" s="49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1"/>
    </row>
    <row r="81" spans="1:19" ht="24" hidden="1" customHeight="1" x14ac:dyDescent="0.15">
      <c r="A81" s="67"/>
      <c r="B81" s="65"/>
      <c r="C81" s="52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4"/>
    </row>
    <row r="82" spans="1:19" ht="24" customHeight="1" x14ac:dyDescent="0.15">
      <c r="A82" s="68"/>
      <c r="B82" s="55" t="s">
        <v>167</v>
      </c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7"/>
    </row>
    <row r="83" spans="1:19" ht="24" customHeight="1" x14ac:dyDescent="0.15">
      <c r="A83" s="58" t="s">
        <v>168</v>
      </c>
      <c r="B83" s="59"/>
      <c r="C83" s="59"/>
      <c r="D83" s="59"/>
      <c r="E83" s="60"/>
      <c r="F83" s="32">
        <f>F26+F33+F50+F74</f>
        <v>29</v>
      </c>
      <c r="G83" s="32">
        <f t="shared" ref="G83:Q83" si="29">G26+G33+G50+G74</f>
        <v>28</v>
      </c>
      <c r="H83" s="32">
        <f t="shared" si="29"/>
        <v>21</v>
      </c>
      <c r="I83" s="32">
        <f t="shared" si="29"/>
        <v>27.5</v>
      </c>
      <c r="J83" s="32">
        <f t="shared" si="29"/>
        <v>27</v>
      </c>
      <c r="K83" s="32">
        <f t="shared" si="29"/>
        <v>24</v>
      </c>
      <c r="L83" s="32">
        <f t="shared" si="29"/>
        <v>4</v>
      </c>
      <c r="M83" s="32">
        <f t="shared" si="29"/>
        <v>0</v>
      </c>
      <c r="N83" s="32">
        <f t="shared" si="29"/>
        <v>164</v>
      </c>
      <c r="O83" s="32">
        <f t="shared" si="29"/>
        <v>2932</v>
      </c>
      <c r="P83" s="32">
        <f t="shared" si="29"/>
        <v>2532</v>
      </c>
      <c r="Q83" s="32">
        <f t="shared" si="29"/>
        <v>368</v>
      </c>
      <c r="R83" s="37"/>
      <c r="S83" s="37"/>
    </row>
    <row r="85" spans="1:19" ht="30" customHeight="1" x14ac:dyDescent="0.15">
      <c r="A85" s="103" t="s">
        <v>169</v>
      </c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2"/>
    </row>
  </sheetData>
  <autoFilter ref="A2:S83" xr:uid="{00000000-0009-0000-0000-000000000000}"/>
  <mergeCells count="45">
    <mergeCell ref="A1:S1"/>
    <mergeCell ref="F2:M2"/>
    <mergeCell ref="P2:Q2"/>
    <mergeCell ref="C26:E26"/>
    <mergeCell ref="C27:E27"/>
    <mergeCell ref="F27:L27"/>
    <mergeCell ref="C2:C3"/>
    <mergeCell ref="D2:D3"/>
    <mergeCell ref="E2:E3"/>
    <mergeCell ref="N2:N3"/>
    <mergeCell ref="O2:O3"/>
    <mergeCell ref="R2:R3"/>
    <mergeCell ref="S2:S3"/>
    <mergeCell ref="A83:E83"/>
    <mergeCell ref="A85:S85"/>
    <mergeCell ref="A4:A33"/>
    <mergeCell ref="A34:A50"/>
    <mergeCell ref="A51:A82"/>
    <mergeCell ref="B4:B26"/>
    <mergeCell ref="B27:B33"/>
    <mergeCell ref="B34:B44"/>
    <mergeCell ref="B45:B49"/>
    <mergeCell ref="B51:B75"/>
    <mergeCell ref="B76:B81"/>
    <mergeCell ref="C44:E44"/>
    <mergeCell ref="C49:E49"/>
    <mergeCell ref="B50:E50"/>
    <mergeCell ref="C74:E74"/>
    <mergeCell ref="C75:S75"/>
    <mergeCell ref="U51:U59"/>
    <mergeCell ref="A2:B3"/>
    <mergeCell ref="P27:S32"/>
    <mergeCell ref="C76:S81"/>
    <mergeCell ref="B82:S82"/>
    <mergeCell ref="C31:E31"/>
    <mergeCell ref="F31:L31"/>
    <mergeCell ref="C32:E32"/>
    <mergeCell ref="F32:L32"/>
    <mergeCell ref="C33:E33"/>
    <mergeCell ref="C28:E28"/>
    <mergeCell ref="F28:L28"/>
    <mergeCell ref="C29:E29"/>
    <mergeCell ref="F29:L29"/>
    <mergeCell ref="C30:E30"/>
    <mergeCell ref="F30:L30"/>
  </mergeCells>
  <phoneticPr fontId="13" type="noConversion"/>
  <pageMargins left="0.39370078740157499" right="0.39370078740157499" top="0.74803149606299202" bottom="0.74803149606299202" header="0.31496062992126" footer="0.31496062992126"/>
  <pageSetup paperSize="9" scale="3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</dc:creator>
  <cp:lastModifiedBy>J W</cp:lastModifiedBy>
  <cp:lastPrinted>2021-03-14T00:20:00Z</cp:lastPrinted>
  <dcterms:created xsi:type="dcterms:W3CDTF">2015-06-01T02:19:00Z</dcterms:created>
  <dcterms:modified xsi:type="dcterms:W3CDTF">2024-11-14T01:54:35Z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0207541B062A40CD989AA0F161700F86</vt:lpwstr>
  </property>
  <property fmtid="{D5CDD505-2E9C-101B-9397-08002B2CF9AE}" pid="3" name="KSOProductBuildVer">
    <vt:lpwstr>2052-12.1.0.18276</vt:lpwstr>
  </property>
</Properties>
</file>